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epflch-my.sharepoint.com/personal/alain_nussbaumer_epfl_ch/Documents/Enseignement/Minor Sustainable Construction-CWSC/2026-27/"/>
    </mc:Choice>
  </mc:AlternateContent>
  <xr:revisionPtr revIDLastSave="269" documentId="8_{FB4B93D7-F99E-5F48-BE52-F618193DD53D}" xr6:coauthVersionLast="47" xr6:coauthVersionMax="47" xr10:uidLastSave="{34876380-1741-4F9F-9DB6-9F0DFDF5F9F5}"/>
  <bookViews>
    <workbookView xWindow="-83" yWindow="0" windowWidth="10965" windowHeight="13763" activeTab="1" xr2:uid="{00000000-000D-0000-FFFF-FFFF00000000}"/>
  </bookViews>
  <sheets>
    <sheet name="Read me" sheetId="2" r:id="rId1"/>
    <sheet name="Courses" sheetId="1" r:id="rId2"/>
    <sheet name="Foglio1" sheetId="4" r:id="rId3"/>
    <sheet name="Foglio2" sheetId="5" r:id="rId4"/>
    <sheet name="Registration-form" sheetId="3" r:id="rId5"/>
  </sheets>
  <definedNames>
    <definedName name="_xlnm._FilterDatabase" localSheetId="1" hidden="1">Courses!$A$1:$O$37</definedName>
    <definedName name="_xlnm.Print_Area" localSheetId="1">Courses!$A$1:$M$37</definedName>
    <definedName name="_xlnm.Print_Area" localSheetId="4">'Registration-form'!$A$1:$K$36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3" l="1"/>
  <c r="N2" i="1"/>
  <c r="G28" i="3"/>
  <c r="G27" i="3"/>
  <c r="G26" i="3"/>
  <c r="G25" i="3"/>
  <c r="G24" i="3"/>
  <c r="G23" i="3"/>
  <c r="G22" i="3"/>
  <c r="G21" i="3"/>
  <c r="G20" i="3"/>
  <c r="G30" i="3"/>
  <c r="G29" i="3"/>
  <c r="H30" i="3"/>
  <c r="F30" i="3"/>
  <c r="H29" i="3"/>
  <c r="F29" i="3"/>
  <c r="H28" i="3"/>
  <c r="F28" i="3"/>
  <c r="H27" i="3"/>
  <c r="F27" i="3"/>
  <c r="H26" i="3"/>
  <c r="F26" i="3"/>
  <c r="H25" i="3"/>
  <c r="F25" i="3"/>
  <c r="H24" i="3"/>
  <c r="F24" i="3"/>
  <c r="H23" i="3"/>
  <c r="F23" i="3"/>
  <c r="H22" i="3"/>
  <c r="F22" i="3"/>
  <c r="H21" i="3"/>
  <c r="F21" i="3"/>
  <c r="H20" i="3"/>
  <c r="F20" i="3"/>
  <c r="C30" i="3"/>
  <c r="C29" i="3"/>
  <c r="C28" i="3"/>
  <c r="C27" i="3"/>
  <c r="C26" i="3"/>
  <c r="C25" i="3"/>
  <c r="C24" i="3"/>
  <c r="C23" i="3"/>
  <c r="C22" i="3"/>
  <c r="C21" i="3"/>
  <c r="G3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nussbaum</author>
    <author>Paola Miglietta</author>
  </authors>
  <commentList>
    <comment ref="A1" authorId="0" shapeId="0" xr:uid="{97C21855-4D91-6A4F-99C5-A3D70808BF77}">
      <text>
        <r>
          <rPr>
            <b/>
            <sz val="10"/>
            <color rgb="FF000000"/>
            <rFont val="Tahoma"/>
            <family val="2"/>
          </rPr>
          <t>nussbaum:</t>
        </r>
        <r>
          <rPr>
            <sz val="10"/>
            <color rgb="FF000000"/>
            <rFont val="Tahoma"/>
            <family val="2"/>
          </rPr>
          <t xml:space="preserve">
</t>
        </r>
        <r>
          <rPr>
            <sz val="10"/>
            <color rgb="FF000000"/>
            <rFont val="Tahoma"/>
            <family val="2"/>
          </rPr>
          <t>reorganised to be alphabetical per domain</t>
        </r>
      </text>
    </comment>
    <comment ref="B1" authorId="0" shapeId="0" xr:uid="{09DA1D2F-64CF-7B49-9BBF-B818AB4881C1}">
      <text>
        <r>
          <rPr>
            <b/>
            <sz val="10"/>
            <color rgb="FF000000"/>
            <rFont val="Tahoma"/>
            <family val="2"/>
          </rPr>
          <t>nussbaum:</t>
        </r>
        <r>
          <rPr>
            <sz val="10"/>
            <color rgb="FF000000"/>
            <rFont val="Tahoma"/>
            <family val="2"/>
          </rPr>
          <t xml:space="preserve">
</t>
        </r>
        <r>
          <rPr>
            <sz val="10"/>
            <color rgb="FF000000"/>
            <rFont val="Tahoma"/>
            <family val="2"/>
          </rPr>
          <t xml:space="preserve">red: approed by teaching committee SGC, final </t>
        </r>
        <r>
          <rPr>
            <sz val="10"/>
            <color rgb="FF000000"/>
            <rFont val="Calibri"/>
            <family val="2"/>
            <scheme val="minor"/>
          </rPr>
          <t>course sheet</t>
        </r>
        <r>
          <rPr>
            <sz val="10"/>
            <color rgb="FF000000"/>
            <rFont val="Tahoma"/>
            <family val="2"/>
          </rPr>
          <t xml:space="preserve"> pending
</t>
        </r>
        <r>
          <rPr>
            <sz val="10"/>
            <color rgb="FF000000"/>
            <rFont val="Tahoma"/>
            <family val="2"/>
          </rPr>
          <t>orange: need confirmation of infos (ID, etc.)</t>
        </r>
      </text>
    </comment>
    <comment ref="A3" authorId="0" shapeId="0" xr:uid="{18AC5893-8BCD-4F43-83BE-C17E0CE36AAA}">
      <text>
        <r>
          <rPr>
            <b/>
            <sz val="10"/>
            <color rgb="FF000000"/>
            <rFont val="Tahoma"/>
            <family val="2"/>
          </rPr>
          <t>nussbaum:</t>
        </r>
        <r>
          <rPr>
            <sz val="10"/>
            <color rgb="FF000000"/>
            <rFont val="Tahoma"/>
            <family val="2"/>
          </rPr>
          <t xml:space="preserve">
</t>
        </r>
        <r>
          <rPr>
            <sz val="10"/>
            <color rgb="FF000000"/>
            <rFont val="Tahoma"/>
            <family val="2"/>
          </rPr>
          <t xml:space="preserve">SYS.
</t>
        </r>
        <r>
          <rPr>
            <sz val="10"/>
            <color rgb="FF000000"/>
            <rFont val="Tahoma"/>
            <family val="2"/>
          </rPr>
          <t xml:space="preserve">System understanding, 
</t>
        </r>
        <r>
          <rPr>
            <sz val="10"/>
            <color rgb="FF000000"/>
            <rFont val="Tahoma"/>
            <family val="2"/>
          </rPr>
          <t>human and ecosystem wellbeing</t>
        </r>
      </text>
    </comment>
    <comment ref="C6" authorId="0" shapeId="0" xr:uid="{BC6EA6D6-3C57-2F40-9741-BE32C1953D93}">
      <text>
        <r>
          <rPr>
            <b/>
            <sz val="10"/>
            <color rgb="FF000000"/>
            <rFont val="Tahoma"/>
            <family val="2"/>
          </rPr>
          <t>nussbaum:</t>
        </r>
        <r>
          <rPr>
            <sz val="10"/>
            <color rgb="FF000000"/>
            <rFont val="Tahoma"/>
            <family val="2"/>
          </rPr>
          <t xml:space="preserve">
</t>
        </r>
        <r>
          <rPr>
            <sz val="10"/>
            <color rgb="FF000000"/>
            <rFont val="Tahoma"/>
            <family val="2"/>
          </rPr>
          <t>Mix of SYS ans SOC</t>
        </r>
      </text>
    </comment>
    <comment ref="C9" authorId="0" shapeId="0" xr:uid="{F506A6DF-21C2-6648-99F3-27902BED6B15}">
      <text>
        <r>
          <rPr>
            <b/>
            <sz val="10"/>
            <color rgb="FF000000"/>
            <rFont val="Tahoma"/>
            <family val="2"/>
          </rPr>
          <t>nussbaum:</t>
        </r>
        <r>
          <rPr>
            <sz val="10"/>
            <color rgb="FF000000"/>
            <rFont val="Tahoma"/>
            <family val="2"/>
          </rPr>
          <t xml:space="preserve">
</t>
        </r>
        <r>
          <rPr>
            <sz val="10"/>
            <color rgb="FF000000"/>
            <rFont val="Tahoma"/>
            <family val="2"/>
          </rPr>
          <t>Mix of SYS and TECH</t>
        </r>
      </text>
    </comment>
    <comment ref="A11" authorId="0" shapeId="0" xr:uid="{3B44E403-7C2F-2F47-9A24-FAF06CA991F9}">
      <text>
        <r>
          <rPr>
            <b/>
            <sz val="10"/>
            <color rgb="FF000000"/>
            <rFont val="Tahoma"/>
            <family val="2"/>
          </rPr>
          <t>nussbaum:</t>
        </r>
        <r>
          <rPr>
            <sz val="10"/>
            <color rgb="FF000000"/>
            <rFont val="Tahoma"/>
            <family val="2"/>
          </rPr>
          <t xml:space="preserve">
</t>
        </r>
        <r>
          <rPr>
            <sz val="10"/>
            <color rgb="FF000000"/>
            <rFont val="Tahoma"/>
            <family val="2"/>
          </rPr>
          <t xml:space="preserve">TECH. Technology and analytics.
</t>
        </r>
        <r>
          <rPr>
            <sz val="10"/>
            <color rgb="FF000000"/>
            <rFont val="Tahoma"/>
            <family val="2"/>
          </rPr>
          <t>energy, materials, spaces, design/assess, impacts, circularity</t>
        </r>
      </text>
    </comment>
    <comment ref="A27" authorId="0" shapeId="0" xr:uid="{6C7BD149-FE03-5146-9F0F-589E4C206388}">
      <text>
        <r>
          <rPr>
            <b/>
            <sz val="10"/>
            <color rgb="FF000000"/>
            <rFont val="Tahoma"/>
            <family val="2"/>
          </rPr>
          <t>nussbaum:</t>
        </r>
        <r>
          <rPr>
            <sz val="10"/>
            <color rgb="FF000000"/>
            <rFont val="Tahoma"/>
            <family val="2"/>
          </rPr>
          <t xml:space="preserve">
</t>
        </r>
        <r>
          <rPr>
            <sz val="10"/>
            <color rgb="FF000000"/>
            <rFont val="Tahoma"/>
            <family val="2"/>
          </rPr>
          <t xml:space="preserve">SOC. Societal integration &amp; change.
</t>
        </r>
        <r>
          <rPr>
            <sz val="10"/>
            <color rgb="FF000000"/>
            <rFont val="Tahoma"/>
            <family val="2"/>
          </rPr>
          <t>governance, financing, political economy, power structures, stakeholder engagement</t>
        </r>
      </text>
    </comment>
    <comment ref="A33" authorId="0" shapeId="0" xr:uid="{A6D830F4-6444-5D4B-8BDB-5E6969D1807A}">
      <text>
        <r>
          <rPr>
            <b/>
            <sz val="10"/>
            <color rgb="FF000000"/>
            <rFont val="Tahoma"/>
            <family val="2"/>
          </rPr>
          <t>nussbaum:</t>
        </r>
        <r>
          <rPr>
            <sz val="10"/>
            <color rgb="FF000000"/>
            <rFont val="Tahoma"/>
            <family val="2"/>
          </rPr>
          <t xml:space="preserve">
</t>
        </r>
        <r>
          <rPr>
            <sz val="10"/>
            <color rgb="FF000000"/>
            <rFont val="Tahoma"/>
            <family val="2"/>
          </rPr>
          <t xml:space="preserve">Interdisplinary project(s).
</t>
        </r>
        <r>
          <rPr>
            <sz val="10"/>
            <color rgb="FF000000"/>
            <rFont val="Tahoma"/>
            <family val="2"/>
          </rPr>
          <t>Can be projects within the 30 cr. And also in addition like one with 5 in ENAC, or 8 cr in SGC.</t>
        </r>
      </text>
    </comment>
    <comment ref="C37" authorId="1" shapeId="0" xr:uid="{7066A2CE-A24B-4984-B4BA-000BCD0B758D}">
      <text>
        <r>
          <rPr>
            <b/>
            <sz val="9"/>
            <color indexed="81"/>
            <rFont val="Tahoma"/>
            <family val="2"/>
          </rPr>
          <t>Paola Miglietta: for students not enrolled in CE, ID and number of credits to check with their section</t>
        </r>
        <r>
          <rPr>
            <sz val="9"/>
            <color indexed="81"/>
            <rFont val="Tahoma"/>
            <family val="2"/>
          </rPr>
          <t xml:space="preserve">
</t>
        </r>
      </text>
    </comment>
  </commentList>
</comments>
</file>

<file path=xl/sharedStrings.xml><?xml version="1.0" encoding="utf-8"?>
<sst xmlns="http://schemas.openxmlformats.org/spreadsheetml/2006/main" count="451" uniqueCount="332">
  <si>
    <t>Course ID</t>
  </si>
  <si>
    <t>Title</t>
  </si>
  <si>
    <t>Teacher1</t>
  </si>
  <si>
    <t>Teacher2, 3, ..</t>
  </si>
  <si>
    <t>ECTS</t>
  </si>
  <si>
    <t>Semester</t>
  </si>
  <si>
    <t>Open to discuss/suggest interdisc. Projects</t>
  </si>
  <si>
    <t>Y</t>
  </si>
  <si>
    <t>AR-496</t>
  </si>
  <si>
    <t>CIVIL-534</t>
  </si>
  <si>
    <t>ENV-501</t>
  </si>
  <si>
    <t>AR-439</t>
  </si>
  <si>
    <t>AR-497</t>
  </si>
  <si>
    <t>AR-410</t>
  </si>
  <si>
    <t>CIVIL-424</t>
  </si>
  <si>
    <t>MSE-420</t>
  </si>
  <si>
    <t>MSE-466</t>
  </si>
  <si>
    <t>CIVIL-511</t>
  </si>
  <si>
    <t>CIVIL-512</t>
  </si>
  <si>
    <t>MGT-427</t>
  </si>
  <si>
    <t>ENV-524</t>
  </si>
  <si>
    <t>CIVIL-438</t>
  </si>
  <si>
    <t>ENG-430</t>
  </si>
  <si>
    <t>E4S-MGT450</t>
  </si>
  <si>
    <t>ENV-510</t>
  </si>
  <si>
    <t>AR-465</t>
  </si>
  <si>
    <t>AR-489</t>
  </si>
  <si>
    <t>PENS-491</t>
  </si>
  <si>
    <t>Behind/Beyond future cities</t>
  </si>
  <si>
    <t>Computational systems thinking for sustainable engineering</t>
  </si>
  <si>
    <t>Building design in the circular economy</t>
  </si>
  <si>
    <t>UE S : Foundations, basements, and the underground.materials</t>
  </si>
  <si>
    <t>Innovation for Construction and the Environment</t>
  </si>
  <si>
    <t>Cementitious materials (advanced)</t>
  </si>
  <si>
    <t>Wood structures, properties and uses</t>
  </si>
  <si>
    <t>Engineering of existing structures</t>
  </si>
  <si>
    <t>Reinforced concrete structures – advanced topics</t>
  </si>
  <si>
    <t>Project management and risk analysis</t>
  </si>
  <si>
    <t>Risk Analysis and Management</t>
  </si>
  <si>
    <t>Risk management</t>
  </si>
  <si>
    <t>Technology, sustainability and public policy</t>
  </si>
  <si>
    <t>Life cycle assessment in energy systems</t>
  </si>
  <si>
    <t>Summer workshop</t>
  </si>
  <si>
    <t>Climate and water sensitive urban design</t>
  </si>
  <si>
    <t>C. Devaux</t>
  </si>
  <si>
    <t>Silvia Coccolo</t>
  </si>
  <si>
    <t>Andrew Sonta</t>
  </si>
  <si>
    <t>B. Reimann</t>
  </si>
  <si>
    <t>Blaise Arlaud</t>
  </si>
  <si>
    <t>Corentin Fivet</t>
  </si>
  <si>
    <t>S. Nichols</t>
  </si>
  <si>
    <t>Dimitrios Terzis</t>
  </si>
  <si>
    <t>Karen Scrivener</t>
  </si>
  <si>
    <t>F. Pichelin</t>
  </si>
  <si>
    <t>E. Denarié</t>
  </si>
  <si>
    <t>D. Ruggiero</t>
  </si>
  <si>
    <t>Yves Leterrier</t>
  </si>
  <si>
    <t>Ph. Wieser</t>
  </si>
  <si>
    <t>Christophe Ancey</t>
  </si>
  <si>
    <t>R. Defert</t>
  </si>
  <si>
    <t>Th. Meyer</t>
  </si>
  <si>
    <t>Michaël Aklin</t>
  </si>
  <si>
    <t>Manuele Domenico Margni</t>
  </si>
  <si>
    <t>Claudia R. Binder</t>
  </si>
  <si>
    <t>Dasaraden Mauree</t>
  </si>
  <si>
    <t>Martyn Wakeman</t>
  </si>
  <si>
    <t>S. Takahama</t>
  </si>
  <si>
    <t>Felix Del Campo</t>
  </si>
  <si>
    <t>Katrin Beyer, Catarina Wall Gago, Peter Zurbrügg</t>
  </si>
  <si>
    <t>Célia Küpfer</t>
  </si>
  <si>
    <t>David Ruggiero, Eva Ruof</t>
  </si>
  <si>
    <t>A. Nussbaumer</t>
  </si>
  <si>
    <t>Autumn</t>
  </si>
  <si>
    <t>Spring</t>
  </si>
  <si>
    <t>Tools to understand urban metabolism, climate, energy, and livability.</t>
  </si>
  <si>
    <t>Systems thinking and network analysis for modeling complex civil/urban systems.</t>
  </si>
  <si>
    <t>Understanding material and energy flows and developing MFA for resource management.</t>
  </si>
  <si>
    <t>Awareness of rehabilitation challenges in architecture, linked to sustainability.</t>
  </si>
  <si>
    <t>Explores circular economy principles applied to building design, focusing on reuse and disassembly.</t>
  </si>
  <si>
    <t>Interdisciplinary look at what is beneath structures and buildings. We will consider building foundations and basements as structures and material expenditure, while the spaces they create will be approached as essential parts of the city.</t>
  </si>
  <si>
    <t>Explores innovation in construction materials, productivity, sustainability.</t>
  </si>
  <si>
    <t>Topical topics in cementitious materials with group presentations.</t>
  </si>
  <si>
    <t>Focuses on anatomical structure and properties of European wood species for product development.</t>
  </si>
  <si>
    <t>Diagnosis and retrofit of existing buildings and infrastructure with durability/safety focus.</t>
  </si>
  <si>
    <t>Focus on emerging and critical materials, and their sustainability modeling.</t>
  </si>
  <si>
    <t>Principles and methods of project management with focus on risk analysis and decision-making.</t>
  </si>
  <si>
    <t>Intro to statistical hydrology with risk management focus on mountain catchments.</t>
  </si>
  <si>
    <t>Frameworks and techniques for risk identification, assessment, and management in civil/environmental engineering.</t>
  </si>
  <si>
    <t>Short module on operational research tools for risk management.</t>
  </si>
  <si>
    <t>Examines the interplay between technology, sustainability, and policymaking.</t>
  </si>
  <si>
    <t>Introduces life cycle environmental impact assessment and applies it to energy conversion technologies.</t>
  </si>
  <si>
    <t>Provides a sociological perspective on cities and urban life.</t>
  </si>
  <si>
    <t>Introduction to designing climate- and water-resilient cities via nature-based solutions.</t>
  </si>
  <si>
    <t>Urban metabolism, climate principles, energy systems, thermal perception, renewable integration, microclimate measurement exercise.</t>
  </si>
  <si>
    <t>Systems theory, system dynamics modeling, sustainability contexts, network analysis, decision tools.</t>
  </si>
  <si>
    <t>Pollutants, emissions, measurement, modeling, legislation, abatement strategies.</t>
  </si>
  <si>
    <t>Material flow analysis (MFA) with applications to resource management, urban/regional metabolism, circular economy, modeling tools, and policy implications. Includes project-based component.</t>
  </si>
  <si>
    <t>Case studies, analysis, diagnostics, holistic interventions, modeling validation.</t>
  </si>
  <si>
    <t>Strategies for minimizing ecological impact, material reuse, component versatility, disassembly; critical thinking approaches.</t>
  </si>
  <si>
    <t xml:space="preserve">Designed around a semester project that will help lay the basis for a Fall 2027 exhibition at Archizoom.
Include:
- visits to underground spaces in Lausanne,
- guest lectures from experts, 
- introduction to archival work at the Acm  </t>
  </si>
  <si>
    <t>Materials ideation, AI/robotics/3D printing, AR, smart buildings, LCA, project-based learning.</t>
  </si>
  <si>
    <t>Structure/properties, hydration, supplementary materials, pore structure, durability, special cements, rheology.</t>
  </si>
  <si>
    <t>Forest services, anatomical structures, property-structure-use relationships, wood modification, product development.</t>
  </si>
  <si>
    <t>Assessment methods; retrofitting strategies; material degradation; load evaluation; case studies.</t>
  </si>
  <si>
    <t>Sustainability in materials engineering, impact assessment, LCA, monetary/mass flow analysis, material case studies.</t>
  </si>
  <si>
    <t>Project life cycle; planning &amp; scheduling; cost estimation; resource allocation; project control; methods of risk analysis; decision trees; Monte Carlo simulation; case studies.</t>
  </si>
  <si>
    <t>Risk management, hydrological risks, protection strategies, extreme value theory, rainfall-runoff models, hydraulics.</t>
  </si>
  <si>
    <t>Principles of risk management; risk identification; probabilistic risk analysis; decision-making under uncertainty; case studies of engineering systems.</t>
  </si>
  <si>
    <t>Decision analysis; optimization under uncertainty; stochastic models; introduction to reliability analysis.</t>
  </si>
  <si>
    <t>Innovation and sustainability challenges; policy instruments; public vs. private roles; case studies in energy, transport, digitalization.</t>
  </si>
  <si>
    <t>ISO 14040/44 framework, goal/scope definition, computational modeling, result interpretation, environmental hotspots in energy systems.</t>
  </si>
  <si>
    <t>Evolution of urban habitats; policies and practices in urban planning; sustainability and livability; case studies.</t>
  </si>
  <si>
    <t>Theories of urban sociology; social structures in cities; governance; urban inequalities; public spaces; case studies.</t>
  </si>
  <si>
    <t>Urban climate and hydrology; urban heat/dry islands, pollutant dynamics, runoff modeling, sustainable drainage, water-sensitive design.</t>
  </si>
  <si>
    <t>None</t>
  </si>
  <si>
    <t>Basic physics knowledge</t>
  </si>
  <si>
    <t>Required: CIVIL-226, math background, Python coding.</t>
  </si>
  <si>
    <t>Recommended; basic knowledge in geotechnics, foundations, concrete</t>
  </si>
  <si>
    <t>Required: MSE-322
Recommended: building materials course.</t>
  </si>
  <si>
    <t>Strongly recommended: structural analysis, reinforced concrete, steel design.</t>
  </si>
  <si>
    <t>Required: none
Recommended: MSE-341, ME-203, ME-516, ENV-510, ENV-501, ENV-370</t>
  </si>
  <si>
    <t>Required: Elementary statistics
Recommended: Python/Matlab, hydrology.</t>
  </si>
  <si>
    <t>Probability and statistics background recommended.</t>
  </si>
  <si>
    <t>Probability, statistics, basic optimization methods.</t>
  </si>
  <si>
    <t>Likely: analyze historical/technical materiality for conservation and preservation.</t>
  </si>
  <si>
    <t>Apply climate fundamentals, conduct microclimate experiments, analyze data for sustainable urban design.</t>
  </si>
  <si>
    <t>Model complex systems, describe networks, apply network analysis, develop sustainability strategies.</t>
  </si>
  <si>
    <t>Understand pollution sources, dynamics, and mitigation strategies.</t>
  </si>
  <si>
    <t>Develop MFA models, critically reflect on material systems, draw policy implications, evaluate others’ modeling, plan and apply methods in projects.</t>
  </si>
  <si>
    <t>Develop rehabilitation concepts, validate via modeling, establish diagnostics, argue and represent projects.</t>
  </si>
  <si>
    <t>Critically evaluate and apply circular design strategies in architecture.</t>
  </si>
  <si>
    <t>NA at this time</t>
  </si>
  <si>
    <t>Design innovative solutions, synthesize sustainability and technical knowledge, analyze impacts.</t>
  </si>
  <si>
    <t>Explain material behavior; interpret literature; analyze experimental techniques; evaluate ecological/economic options; design/present on a specialized topic.</t>
  </si>
  <si>
    <t>Explain forest services, describe anatomical structures, relate species-properties-uses, create wood-based products.</t>
  </si>
  <si>
    <t>Diagnose existing structures; propose retrofit strategies; evaluate safety; apply advanced engineering tools.</t>
  </si>
  <si>
    <t>Apply advanced RC design methods; assess complex load cases; integrate durability and seismic considerations.</t>
  </si>
  <si>
    <t>Critically analyze material sustainability, assess environmental impacts, design sustainable material solutions.</t>
  </si>
  <si>
    <t>Understand project life cycle; plan and control projects; apply risk analysis techniques; assess uncertainty in projects; communicate project evaluations.</t>
  </si>
  <si>
    <t>Apply hydrological models, assess risks, interpret extreme value theory in hydrological contexts.</t>
  </si>
  <si>
    <t>Apply risk analysis tools; identify risks in engineering projects; evaluate likelihood/impact; propose management strategies.</t>
  </si>
  <si>
    <t>Apply OR techniques to risk problems; evaluate uncertainty in decision-making; solve simple stochastic optimization problems.</t>
  </si>
  <si>
    <t>Understand sustainability–policy linkages; analyze case studies; assess policy tools; communicate effectively with stakeholders.</t>
  </si>
  <si>
    <t>Apply LCA, model/quantify environmental impacts, interpret results, identify hotspots, present findings.</t>
  </si>
  <si>
    <t>Analyze urban habitats; propose urban development strategies; evaluate housing and density solutions in sustainable contexts.</t>
  </si>
  <si>
    <t>Apply sociological frameworks to urban contexts; analyze social dynamics; critically assess urban governance and policies.</t>
  </si>
  <si>
    <t>Explain urban climate/hydrology processes; quantify key physical phenomena; propose nature-based design interventions.</t>
  </si>
  <si>
    <t>Autumn or Spring</t>
  </si>
  <si>
    <t>N°</t>
  </si>
  <si>
    <t>Giorgios Mavromatidis</t>
  </si>
  <si>
    <t>Sustainable bituminous materials</t>
  </si>
  <si>
    <t>Martins Zaumanis</t>
  </si>
  <si>
    <t>UE F: Architecture et réhabilitation</t>
  </si>
  <si>
    <t>Air pollution</t>
  </si>
  <si>
    <t>Recommended: ENV-320 (chemistry of atomsphere); math, chemistry, programming background.</t>
  </si>
  <si>
    <t>Recommended: LCA 
Important: linear algebra, transport phenomena.</t>
  </si>
  <si>
    <t>Manoli</t>
  </si>
  <si>
    <t>ENV-526</t>
  </si>
  <si>
    <t>Modelisation, programming</t>
  </si>
  <si>
    <t>Remarks</t>
  </si>
  <si>
    <t>advanced behavioural modelling of reinforced concrete through analytical and numerical methods. Builds on previous studies, deepens understanding mechanics of RC at the material, element, and structure level.</t>
  </si>
  <si>
    <t>Nonlinear finite element analysis, Failure criteria, Constitutive modelling</t>
  </si>
  <si>
    <t>Required: Structural mechanics (for GC), Continuum mechanics (for GC), Reinforced concrete structures
Recommended: Nonlinear analysis of structures</t>
  </si>
  <si>
    <t>Recommended: Basic probability/statistics</t>
  </si>
  <si>
    <t>human and ecosystem wellbeing</t>
  </si>
  <si>
    <t>Systems Understanding:</t>
  </si>
  <si>
    <t>energy, materials, spaces, design/assess, impacts, circularity</t>
  </si>
  <si>
    <t>Technology and analytics:</t>
  </si>
  <si>
    <t>governance, financing, political economy, power structures, stakeholder engagement</t>
  </si>
  <si>
    <t>Societal integration &amp; change:</t>
  </si>
  <si>
    <t>2 other minors in sustainability</t>
  </si>
  <si>
    <t>IDEAS Minor</t>
  </si>
  <si>
    <t>Sustainability Minor</t>
  </si>
  <si>
    <t>Courses to take in 3 domains</t>
  </si>
  <si>
    <t>Nb. ECTS</t>
  </si>
  <si>
    <t>Profs. divers</t>
  </si>
  <si>
    <t>Atelier pendant l'été</t>
  </si>
  <si>
    <t>PENS-490</t>
  </si>
  <si>
    <t>Le Projet ENAC est une mise en application, de manière interdisciplinaire, de connaissances de niveau master dans un projet académique</t>
  </si>
  <si>
    <t>Le Summer workshop est une des formes d'enseignement du Projet ENAC. C'est une mise en application, de manière interdisciplinaire, de connaissances de niveau master dans un projet académique</t>
  </si>
  <si>
    <t>CIVIL-390</t>
  </si>
  <si>
    <t>et coll.</t>
  </si>
  <si>
    <t>•	Critically assess asphalt pavement materials and technologies. 
•	Design asphalt mixtures using conventional and performance testing criteria.
•	Evaluate causes of a pavement failure and provide adequate treatment solution. 
•	Systematically select the most suitable means for reducing the environmental impact of asphalt materials in a given scenario.</t>
  </si>
  <si>
    <t>covers materials and technologies for sustainable asphalt pavements, including pavement design, recycling, and recent innovations like asphalt recycling, and low-temperature asphalt.</t>
  </si>
  <si>
    <t>Students gain skills to evaluate different solutions and lead efforts in sustainable pavement solutions</t>
  </si>
  <si>
    <t>- Solution spaces &amp; contexts: energy aspects in buildings and districts, material and circularity strategies, objectives and trade-offs, policy and economic frameworks.
- Tools for decision-making: life cycle costing, life cycle assessment, simulation, optimization, uncertainty analysis, and multi-criteria decision analysis.
- Integration &amp; futures: district and urban systems, actors and governance, business models, emerging technologies, and futures of decision-making.</t>
  </si>
  <si>
    <t>Abbr.</t>
  </si>
  <si>
    <t>Sys</t>
  </si>
  <si>
    <t>Tech</t>
  </si>
  <si>
    <t>Soc</t>
  </si>
  <si>
    <t>AR-484</t>
  </si>
  <si>
    <t>AR-449</t>
  </si>
  <si>
    <t>Architecture and solar energy</t>
  </si>
  <si>
    <t>AR-506</t>
  </si>
  <si>
    <t>Sustainable japanese architecture and landscape</t>
  </si>
  <si>
    <t>Initiation au BIM. Suivi de AR-435 BIM</t>
  </si>
  <si>
    <t>AR-484 (3) BIM</t>
  </si>
  <si>
    <t>AR-506, Sust. japanese archi. and landscape</t>
  </si>
  <si>
    <t>AR-449 Archi. and solar energy</t>
  </si>
  <si>
    <t>Introduction au BIM</t>
  </si>
  <si>
    <t>M. Munari-Probst</t>
  </si>
  <si>
    <t>En français.</t>
  </si>
  <si>
    <t>I. Vogel Chevroulet</t>
  </si>
  <si>
    <t xml:space="preserve">Prerequisite: motivation letter. </t>
  </si>
  <si>
    <t xml:space="preserve">Réutilisation, construction écologique et projet participatif. </t>
  </si>
  <si>
    <t>Associer un projet MAKE, RebuiLT</t>
  </si>
  <si>
    <t>Dr. Sophie Lufkin</t>
  </si>
  <si>
    <t>Coordinator</t>
  </si>
  <si>
    <t>ideas@epfl.ch</t>
  </si>
  <si>
    <t>GENERAL INFOS</t>
  </si>
  <si>
    <t>min.5, ideally 8-10</t>
  </si>
  <si>
    <t>5 to 8*</t>
  </si>
  <si>
    <t>Minor sustainable construction (30 credits, incl. 1 project, or &gt; 30 if incl. a large or 2 projects)</t>
  </si>
  <si>
    <t>*nb credits/ project is fct of the section (in SMX, 10 cr project). If 8 cr or more, then total has to be &gt;30 credits.
Larger interdisc. Projects, with students for different sections, are welcomed.</t>
  </si>
  <si>
    <t>Project(s)</t>
  </si>
  <si>
    <t>Interdisplinary project and/or summer workshop.
Quid of CE project 1 ?</t>
  </si>
  <si>
    <t>charlotte.vandenberghe@epfl.ch</t>
  </si>
  <si>
    <t>SSIE</t>
  </si>
  <si>
    <t>IA</t>
  </si>
  <si>
    <t xml:space="preserve">Sustainable construction minor </t>
  </si>
  <si>
    <t>SGC</t>
  </si>
  <si>
    <t>Prof. Alain Nussbaumer</t>
  </si>
  <si>
    <t>alain.nussbaumer@epfl.ch</t>
  </si>
  <si>
    <t>Dr. Charlotte Vandenberghe</t>
  </si>
  <si>
    <t>Latest added</t>
  </si>
  <si>
    <t>Not recommended (AR-435 (4) BIM approf.)</t>
  </si>
  <si>
    <t>ENV-526 Climate &amp; water urban design</t>
  </si>
  <si>
    <t>min.5, ideally 6-8**</t>
  </si>
  <si>
    <t>Habitat et développement urbain (Urban habitat and development)</t>
  </si>
  <si>
    <t>None mais donné en français.</t>
  </si>
  <si>
    <t>Sociologie urbaine (Urban sociology)</t>
  </si>
  <si>
    <t>Fiona Del Puppo</t>
  </si>
  <si>
    <t>Maxime Felder, Luca Pattaroni</t>
  </si>
  <si>
    <t>focuses on the circulation of the imaginary between cultures and influence Japan had on major Western architects, landscape designers, painters and sculptors</t>
  </si>
  <si>
    <t>1) seven lectures on the topic, 2) students (group work) propose a sustainable innovation grounded in a specific Japanese
source of inspiration</t>
  </si>
  <si>
    <t>Recommended: Contemporary Japan MA1-MA2</t>
  </si>
  <si>
    <t>Create a sustainable design based on a device or notion, Transpose a device or notion from a Japanese pre-modern context into a contemporary context, Compose traditional wood and stone devices with innovative contemporary design methods</t>
  </si>
  <si>
    <t>Total nb of credits</t>
  </si>
  <si>
    <t>Minor in Sustainable Construction – Registration Form</t>
  </si>
  <si>
    <t>STUDENT’S PERSONAL INFORMATION</t>
  </si>
  <si>
    <t>Last name</t>
  </si>
  <si>
    <t>First name</t>
  </si>
  <si>
    <t>SCIPER</t>
  </si>
  <si>
    <t>E-mail address</t>
  </si>
  <si>
    <t>Section</t>
  </si>
  <si>
    <t>Current semester</t>
  </si>
  <si>
    <t>Beginning of minor (semester/year)</t>
  </si>
  <si>
    <t>IMPORTANT: you must also register on IS-ACADEMIA </t>
  </si>
  <si>
    <t>Planned number of semesters to complete your Master cycle
(excluding the PDM)</t>
  </si>
  <si>
    <t>Deadline to register: begining of the second semester of the master program </t>
  </si>
  <si>
    <t>Planned semester (1,2,3,4)</t>
  </si>
  <si>
    <t>Domain</t>
  </si>
  <si>
    <t>Sys/Tech</t>
  </si>
  <si>
    <t>Proj.</t>
  </si>
  <si>
    <t>Larger interdisc. Project</t>
  </si>
  <si>
    <t>Larger interdisc. Projects, with students for different sections, nb of credits ranging 8 to 10</t>
  </si>
  <si>
    <t>8-10</t>
  </si>
  <si>
    <t>Select</t>
  </si>
  <si>
    <t>ENV-409</t>
  </si>
  <si>
    <t>(formerly ENV-400) Survey of air pollution origins and impacts on climate.</t>
  </si>
  <si>
    <t>With all signatures, please email this form to the secretariat of your section with the minor coordinator in cc:</t>
  </si>
  <si>
    <t>X (example)</t>
  </si>
  <si>
    <t>YOUR PRESELECTION WITH: X
(below total nb of credits)</t>
  </si>
  <si>
    <t>Code
(drop-down list)</t>
  </si>
  <si>
    <t>Domain
(auto)</t>
  </si>
  <si>
    <t>Credits
(auto)</t>
  </si>
  <si>
    <t>Course period
(auto)</t>
  </si>
  <si>
    <t>Course
(automatic)</t>
  </si>
  <si>
    <t>CIVIL-407</t>
  </si>
  <si>
    <t>CIVIL-466</t>
  </si>
  <si>
    <t>Sys/Soc</t>
  </si>
  <si>
    <t>Donner aux architectes les compétences nécessaires à choisir, pré-dimensionner et positionner les différents types de système solaires et produits (passifs et actifs) dans une approche globale qui considère en même temps composition architecturale et contraintes énergétiques</t>
  </si>
  <si>
    <t>- Choisir ou sélectionner une intervention/une solution et ses variantes
- Concevoir une intervention / solution et ses variantes
- Interpréter les résultats de manière critique</t>
  </si>
  <si>
    <t>Favero Matteo</t>
  </si>
  <si>
    <t>Khovalyg Dolaana, Licina Dusan, Sonta Andrew James</t>
  </si>
  <si>
    <t>Energy and comfort in buildings</t>
  </si>
  <si>
    <t>Fundamentals of building energy demand, focusing on occupant comfort and well‑being, with discussion of energy‑comfort trade‑offs and prioritizations.</t>
  </si>
  <si>
    <t>The course covers core energy concepts, heat‑balance analysis, heating and cooling demand, and building‑envelope performance, while teaching simulation theory and a hands‑on project. It also explores indoor thermal comfort, air quality, ventilation, occupant behavior, and passive strategies such as solar gain, thermal mass, and natural ventilation.</t>
  </si>
  <si>
    <t>Le cours examine (a) l'architecture, soit comment les contraintes énergétiques influencent la forme architecturale et l’intégration des technologies solaires, en abordant les exigences réglementaires, les performances selon les surfaces exposées et les produits du marché, avec des exemples pratiques et un projet de mémoire. Il couvre également (b) la technique: la géométrie solaire, les besoins énergétiques du bâtiment et les solutions solaires (passif, photovoltaïque, thermique), ainsi que les logiciels de dimensionnement des dispositifs.</t>
  </si>
  <si>
    <t>Important concepts to start course:
- Heat transfer, psychometrics
- Human comfort and indoor climate Recommended:
- Elementary building physics
- General physics: thermodynamics PHYS-106
- Fundamentals of indoor climate CIVIL-212
- Urban thermodynamics CIVIL-309</t>
  </si>
  <si>
    <t>- Estimate heat flows and energy demand in buildings
- Assess / Evaluate interactions between comfort needs of occupants, building envelope and HVAC systems
- Interpret indoor environmental quality standards
- Use building energy simulation software to assess energy and comfort performance of buildings</t>
  </si>
  <si>
    <t>Bieri Martin Peter</t>
  </si>
  <si>
    <t>Perona Paolo, Zeimetz Fränz</t>
  </si>
  <si>
    <t>Water resources engineering and management</t>
  </si>
  <si>
    <t>Designing and managing water systems to ensure sustainable use for both human and environmental needs.
Engineering aspects:water quantity, quality, timing, distribution.
Management: economic evaluation of water systems in the context of global changes and financial constraints.</t>
  </si>
  <si>
    <t>The course introduces water availability, security, and scarcity concepts, then examines uses, supply, and modeling of water resources under climate change, covering reservoir design, hydraulics, pumps, turbines, hydropower, drought/flood management, and environmental flow protection. It also teaches water allocation methods, engineering economics, and integrated water‑resource management—including water footprints, transboundary basins, ESG considerations, financing, and risk‑based decision making.</t>
  </si>
  <si>
    <t>Tech/soc</t>
  </si>
  <si>
    <t>Required: Hydrology, elementary fluid mechanics or hydraulics related courses</t>
  </si>
  <si>
    <t>- Assess / Evaluate and model water resources a vailabity at different scales.
- Calculate different water needs.
- Formulate an integrated and sustainable water management concept.
- Design distribution networks and systems involving hydraulic machines.
- Perform a basic economic analysis and assess the economic value of water projects.
- Assess / Evaluate water issues in the current economic context using engineering economics tools.
- Optimize the regulation of a watercourse with respect to human and environmental needs.
- Implement time series analysis and modeling concepts to hydrologic data.</t>
  </si>
  <si>
    <t>CIVIL-466 Water resources manag</t>
  </si>
  <si>
    <t>CIVIL-407 Energy &amp; comfort in buildings</t>
  </si>
  <si>
    <t>P. Guaita</t>
  </si>
  <si>
    <t>AR-434, remplaces AR-406 Restaurer, transformer et créer</t>
  </si>
  <si>
    <t>Coordinator:
date and signature</t>
  </si>
  <si>
    <t>Student: 
date and signature</t>
  </si>
  <si>
    <t>Please create a PDF of this form and send it to the coordinator 
(you will then get an invitation to sign it electronically from sign.epfl.ch)</t>
  </si>
  <si>
    <t>TEST</t>
  </si>
  <si>
    <t>In total, min. 24 credits in the 3 domains, and from the different sections (SAR, SGC, SSIE, SMX). For those taking a specialisation as well, courses cannot count for both.
** fewer courses available</t>
  </si>
  <si>
    <t>COURSE SELECTION (if taken within a spe. cannot be listed here)</t>
  </si>
  <si>
    <t>Risques hydrologiques et aménagements</t>
  </si>
  <si>
    <t>Towards sustainable materials</t>
  </si>
  <si>
    <t>MSE-433</t>
  </si>
  <si>
    <t>Given (2026-&gt;)</t>
  </si>
  <si>
    <t>CIVIL-484</t>
  </si>
  <si>
    <t>CIVIL-486</t>
  </si>
  <si>
    <t>Integrated decision-making for buildings</t>
  </si>
  <si>
    <t>This course addresses low-carbon buildings as a problem of integrated decision-making. Through cases, debates, and decision exercises, students learn to justify decisions at the energy-material nexus, navigating trade-offs, uncertainty, and competing technical, economic, and societal objectives</t>
  </si>
  <si>
    <t>Basic knowledge of building physics and energy systems. Ability to interpret and manipulate quantitative data. Familiarity with sustainability concepts is recommended but not mandatory.</t>
  </si>
  <si>
    <t>Formulate low-carbon building and district challenges as decision problems, identifying what is being decided, by whom, and under what constraints.
Analyze trade-offs between technical, economic, environmental, and societal objectives.
Apply structured decision-support approaches to compare alternatives across energy and material strategies.
Assess / Evaluate the role of uncertainty in building-related decisions and the robustness of recommendations.
Defend a recommendation, in writing and orally, including its assumptions, limitations, and counterarguments.</t>
  </si>
  <si>
    <t>Recommended courses
MSE-100, Introduction to materials science</t>
  </si>
  <si>
    <t>Hajji Kamil</t>
  </si>
  <si>
    <t>Centré sur les formes d'habitat des plus pauvres dans les pays du Sud et du Nord et les contextes de crises, en particulier les architectures d'urgence, le cours propose une analyse critique de l'urbanisation du monde au 21ème siècle.</t>
  </si>
  <si>
    <t>Summary (for convenience; check official coursebook)</t>
  </si>
  <si>
    <t>Content (for convenience; check official coursebook)</t>
  </si>
  <si>
    <t>Prerequisites (for convenience; check official coursebook)</t>
  </si>
  <si>
    <t>Learning Outcomes (for convenience; check official coursebook)</t>
  </si>
  <si>
    <t>E. Hautecoeur</t>
  </si>
  <si>
    <t xml:space="preserve">Interdisciplinary project in sustainability </t>
  </si>
  <si>
    <t>PENS-308</t>
  </si>
  <si>
    <t>R. Baur,E.Corres, D. Fernandez Ordonez</t>
  </si>
  <si>
    <t>UEE ENAC BACHELOR - TRC LC3 Research Platform Fribourg</t>
  </si>
  <si>
    <t>The UE TRC-LC3 Research Platform Fribourg will develop prototypes of structural elements in textile reinforced concrete (TRC) and Limestone Calcined Clay Cement (LC3) concrete that allow the continuation of the TRC prototype pavilion started at EPFL in 2019. The UE will take place in EPFL Fribourg.</t>
  </si>
  <si>
    <t>CIVIL-481/482</t>
  </si>
  <si>
    <t>ENAC Project</t>
  </si>
  <si>
    <t>Material flow analysis and resource management</t>
  </si>
  <si>
    <t>AR-406</t>
  </si>
  <si>
    <t>Restaurer, transformer et créer - Pratiques (Restore, transform and create - Practices)</t>
  </si>
  <si>
    <t>Intervenir dans l'existant nécessite méthodes et outils spécifiques. Leur maîtrise permet de comprendre ce qui est déjà là. Rendu intelligible par une étude patrimoniale, l'existant peut être réhabilité. La réhabilitation s'étend de la restauration à la création, en passant par la transformation.</t>
  </si>
  <si>
    <t>Patrimoine ; Déjà-là ; Existant ; Ressources ; Réhabilitation ; Restauration ; Transformation ; Création ; Relevé ; Diagnostic.</t>
  </si>
  <si>
    <t>None, mais cours donné en français</t>
  </si>
  <si>
    <t>2027-28</t>
  </si>
  <si>
    <t>2027/28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</si>
</sst>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1"/>
      <color rgb="FF000000"/>
      <name val="Calibri"/>
      <family val="2"/>
      <scheme val="minor"/>
    </font>
    <font>
      <sz val="11"/>
      <color rgb="FFFF0000"/>
      <name val="Calibri"/>
      <family val="2"/>
      <scheme val="minor"/>
    </font>
    <font>
      <sz val="11"/>
      <name val="Calibri"/>
      <family val="2"/>
      <scheme val="minor"/>
    </font>
    <font>
      <u/>
      <sz val="11"/>
      <color theme="10"/>
      <name val="Calibri"/>
      <family val="2"/>
      <scheme val="minor"/>
    </font>
    <font>
      <sz val="10"/>
      <color rgb="FF000000"/>
      <name val="Tahoma"/>
      <family val="2"/>
    </font>
    <font>
      <b/>
      <sz val="10"/>
      <color rgb="FF000000"/>
      <name val="Tahoma"/>
      <family val="2"/>
    </font>
    <font>
      <b/>
      <sz val="14"/>
      <name val="Calibri"/>
      <family val="2"/>
    </font>
    <font>
      <b/>
      <sz val="11"/>
      <name val="Calibri"/>
      <family val="2"/>
    </font>
    <font>
      <sz val="12"/>
      <color rgb="FFFF0000"/>
      <name val="Helvetica"/>
      <family val="2"/>
    </font>
    <font>
      <sz val="14"/>
      <color theme="1"/>
      <name val="Calibri"/>
      <family val="2"/>
      <scheme val="minor"/>
    </font>
    <font>
      <b/>
      <sz val="12"/>
      <name val="Calibri"/>
      <family val="2"/>
    </font>
    <font>
      <sz val="11"/>
      <color rgb="FF0432FF"/>
      <name val="Calibri"/>
      <family val="2"/>
      <scheme val="minor"/>
    </font>
    <font>
      <sz val="10"/>
      <color rgb="FF000000"/>
      <name val="Calibri"/>
      <family val="2"/>
      <scheme val="minor"/>
    </font>
    <font>
      <b/>
      <sz val="11"/>
      <name val="Calibri"/>
      <family val="2"/>
      <scheme val="minor"/>
    </font>
    <font>
      <sz val="9"/>
      <color indexed="81"/>
      <name val="Tahoma"/>
      <family val="2"/>
    </font>
    <font>
      <b/>
      <sz val="9"/>
      <color indexed="81"/>
      <name val="Tahoma"/>
      <family val="2"/>
    </font>
    <font>
      <b/>
      <sz val="11"/>
      <color theme="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2" tint="-9.9948118533890809E-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right/>
      <top style="thin">
        <color auto="1"/>
      </top>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5" fillId="0" borderId="0" applyNumberFormat="0" applyFill="0" applyBorder="0" applyAlignment="0" applyProtection="0"/>
  </cellStyleXfs>
  <cellXfs count="112">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xf numFmtId="0" fontId="2" fillId="0" borderId="0" xfId="0" applyFont="1" applyAlignment="1">
      <alignment horizontal="center"/>
    </xf>
    <xf numFmtId="0" fontId="0" fillId="2" borderId="0" xfId="0" applyFill="1" applyAlignment="1">
      <alignment vertical="center" wrapText="1"/>
    </xf>
    <xf numFmtId="0" fontId="0" fillId="2" borderId="0" xfId="0" applyFill="1" applyAlignment="1">
      <alignment horizontal="center" vertical="center" wrapText="1"/>
    </xf>
    <xf numFmtId="0" fontId="4" fillId="2" borderId="0" xfId="0" applyFont="1" applyFill="1" applyAlignment="1">
      <alignment vertical="center" wrapText="1"/>
    </xf>
    <xf numFmtId="0" fontId="4" fillId="2" borderId="0" xfId="0" applyFont="1" applyFill="1" applyAlignment="1">
      <alignment horizontal="center" vertical="center" wrapText="1"/>
    </xf>
    <xf numFmtId="0" fontId="0" fillId="3" borderId="0" xfId="0" applyFill="1" applyAlignment="1">
      <alignment vertical="center" wrapText="1"/>
    </xf>
    <xf numFmtId="0" fontId="0" fillId="3" borderId="0" xfId="0" applyFill="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vertical="center" wrapText="1"/>
    </xf>
    <xf numFmtId="0" fontId="0" fillId="4" borderId="0" xfId="0" applyFill="1" applyAlignment="1">
      <alignment vertical="center" wrapText="1"/>
    </xf>
    <xf numFmtId="0" fontId="0" fillId="4" borderId="0" xfId="0" applyFill="1" applyAlignment="1">
      <alignment horizontal="center" vertical="center" wrapText="1"/>
    </xf>
    <xf numFmtId="0" fontId="0" fillId="3" borderId="0" xfId="0" quotePrefix="1" applyFill="1" applyAlignment="1">
      <alignment vertical="center" wrapText="1"/>
    </xf>
    <xf numFmtId="0" fontId="0" fillId="0" borderId="0" xfId="0" applyAlignment="1">
      <alignment horizontal="left" vertical="center"/>
    </xf>
    <xf numFmtId="0" fontId="0" fillId="2" borderId="0" xfId="0" applyFill="1" applyAlignment="1">
      <alignment horizontal="left" vertical="center"/>
    </xf>
    <xf numFmtId="0" fontId="0" fillId="2" borderId="0" xfId="0" applyFill="1" applyAlignment="1">
      <alignment horizontal="left" vertical="center" wrapText="1"/>
    </xf>
    <xf numFmtId="0" fontId="0" fillId="3" borderId="0" xfId="0" applyFill="1" applyAlignment="1">
      <alignment horizontal="left" vertical="center"/>
    </xf>
    <xf numFmtId="0" fontId="0" fillId="3" borderId="0" xfId="0" applyFill="1" applyAlignment="1">
      <alignment horizontal="left" vertical="center" wrapText="1"/>
    </xf>
    <xf numFmtId="0" fontId="0" fillId="4" borderId="0" xfId="0" applyFill="1" applyAlignment="1">
      <alignment horizontal="left" vertical="center"/>
    </xf>
    <xf numFmtId="0" fontId="0" fillId="4" borderId="0" xfId="0" applyFill="1" applyAlignment="1">
      <alignment horizontal="left" vertical="center" wrapText="1"/>
    </xf>
    <xf numFmtId="0" fontId="0" fillId="5" borderId="0" xfId="0" applyFill="1" applyAlignment="1">
      <alignment horizontal="left" vertical="center"/>
    </xf>
    <xf numFmtId="0" fontId="2" fillId="6" borderId="0" xfId="0" applyFont="1" applyFill="1" applyAlignment="1">
      <alignment horizontal="left" vertical="center"/>
    </xf>
    <xf numFmtId="0" fontId="1" fillId="0" borderId="0" xfId="0" applyFont="1"/>
    <xf numFmtId="0" fontId="1" fillId="0" borderId="0" xfId="0" applyFont="1"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0" fillId="0" borderId="0" xfId="0" applyAlignment="1">
      <alignment vertical="center"/>
    </xf>
    <xf numFmtId="0" fontId="5" fillId="0" borderId="0" xfId="1" applyAlignment="1">
      <alignment horizontal="left" vertical="center"/>
    </xf>
    <xf numFmtId="0" fontId="0" fillId="2" borderId="0" xfId="0" applyFill="1" applyAlignment="1">
      <alignment horizontal="center" wrapText="1"/>
    </xf>
    <xf numFmtId="0" fontId="0" fillId="3" borderId="0" xfId="0" applyFill="1" applyAlignment="1">
      <alignment horizontal="center" vertical="center"/>
    </xf>
    <xf numFmtId="0" fontId="0" fillId="0" borderId="1" xfId="0" applyBorder="1" applyAlignment="1">
      <alignment vertical="center"/>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center"/>
    </xf>
    <xf numFmtId="0" fontId="1" fillId="0" borderId="0" xfId="0" applyFont="1" applyAlignment="1">
      <alignment horizontal="center"/>
    </xf>
    <xf numFmtId="0" fontId="1" fillId="0" borderId="1" xfId="0" applyFont="1" applyBorder="1" applyAlignment="1">
      <alignment horizontal="center" vertical="center"/>
    </xf>
    <xf numFmtId="0" fontId="0" fillId="0" borderId="5" xfId="0" applyBorder="1"/>
    <xf numFmtId="0" fontId="8" fillId="0" borderId="0" xfId="0" applyFont="1" applyAlignment="1">
      <alignment horizontal="center" vertical="center"/>
    </xf>
    <xf numFmtId="0" fontId="0" fillId="0" borderId="3" xfId="0" applyBorder="1"/>
    <xf numFmtId="0" fontId="10" fillId="0" borderId="0" xfId="0" applyFont="1" applyAlignment="1">
      <alignment horizontal="center"/>
    </xf>
    <xf numFmtId="0" fontId="0" fillId="0" borderId="3" xfId="0" applyBorder="1" applyAlignment="1">
      <alignment vertical="center" wrapText="1"/>
    </xf>
    <xf numFmtId="0" fontId="0" fillId="0" borderId="3" xfId="0" applyBorder="1" applyAlignment="1">
      <alignment vertical="center"/>
    </xf>
    <xf numFmtId="0" fontId="0" fillId="0" borderId="6" xfId="0" applyBorder="1"/>
    <xf numFmtId="0" fontId="9" fillId="0" borderId="0" xfId="0" applyFont="1" applyAlignment="1">
      <alignment vertical="center"/>
    </xf>
    <xf numFmtId="0" fontId="0" fillId="0" borderId="0" xfId="0" applyAlignment="1">
      <alignment horizontal="right" vertical="center" wrapText="1"/>
    </xf>
    <xf numFmtId="0" fontId="0" fillId="0" borderId="1" xfId="0" applyBorder="1" applyAlignment="1">
      <alignment horizontal="center"/>
    </xf>
    <xf numFmtId="0" fontId="9" fillId="0" borderId="1" xfId="0" applyFont="1" applyBorder="1" applyAlignment="1">
      <alignment horizontal="left" vertical="center" wrapText="1"/>
    </xf>
    <xf numFmtId="0" fontId="0" fillId="0" borderId="11" xfId="0" applyBorder="1"/>
    <xf numFmtId="0" fontId="0" fillId="0" borderId="11" xfId="0" applyBorder="1" applyAlignment="1">
      <alignment vertical="center" wrapText="1"/>
    </xf>
    <xf numFmtId="0" fontId="0" fillId="0" borderId="11" xfId="0" applyBorder="1" applyAlignment="1">
      <alignment vertical="center"/>
    </xf>
    <xf numFmtId="0" fontId="0" fillId="0" borderId="10" xfId="0" applyBorder="1"/>
    <xf numFmtId="0" fontId="0" fillId="0" borderId="12" xfId="0" applyBorder="1"/>
    <xf numFmtId="0" fontId="1" fillId="0" borderId="1" xfId="0" applyFont="1" applyBorder="1" applyAlignment="1">
      <alignment vertical="center" wrapText="1"/>
    </xf>
    <xf numFmtId="0" fontId="0" fillId="0" borderId="0" xfId="0" quotePrefix="1" applyAlignment="1">
      <alignment vertical="center" wrapText="1"/>
    </xf>
    <xf numFmtId="0" fontId="0" fillId="3" borderId="0" xfId="0" applyFill="1" applyAlignment="1">
      <alignment vertical="center"/>
    </xf>
    <xf numFmtId="0" fontId="0" fillId="4" borderId="0" xfId="0" quotePrefix="1" applyFill="1" applyAlignment="1">
      <alignment vertical="center" wrapText="1"/>
    </xf>
    <xf numFmtId="0" fontId="0" fillId="8" borderId="0" xfId="0" applyFill="1" applyAlignment="1">
      <alignment horizontal="center" vertical="center" wrapText="1"/>
    </xf>
    <xf numFmtId="0" fontId="0" fillId="8" borderId="0" xfId="0" applyFill="1" applyAlignment="1">
      <alignment vertical="center" wrapText="1"/>
    </xf>
    <xf numFmtId="16" fontId="0" fillId="8" borderId="0" xfId="0" quotePrefix="1" applyNumberFormat="1" applyFill="1" applyAlignment="1">
      <alignment horizontal="center" vertical="center" wrapText="1"/>
    </xf>
    <xf numFmtId="0" fontId="0" fillId="8" borderId="0" xfId="0" applyFill="1" applyAlignment="1">
      <alignment horizontal="left" vertical="center"/>
    </xf>
    <xf numFmtId="0" fontId="0" fillId="8" borderId="0" xfId="0" applyFill="1" applyAlignment="1">
      <alignment horizontal="center" vertical="center"/>
    </xf>
    <xf numFmtId="0" fontId="0" fillId="8" borderId="0" xfId="0" applyFill="1" applyAlignment="1">
      <alignment horizontal="left" vertical="center" wrapText="1"/>
    </xf>
    <xf numFmtId="0" fontId="4" fillId="0" borderId="0" xfId="0" applyFont="1"/>
    <xf numFmtId="0" fontId="4" fillId="7" borderId="0" xfId="0" applyFont="1" applyFill="1" applyAlignment="1">
      <alignment horizontal="center" vertical="center" wrapText="1"/>
    </xf>
    <xf numFmtId="0" fontId="15" fillId="7" borderId="0" xfId="0" applyFont="1" applyFill="1" applyAlignment="1">
      <alignment horizontal="center" vertical="center" wrapText="1"/>
    </xf>
    <xf numFmtId="0" fontId="4" fillId="0" borderId="0" xfId="0" applyFont="1" applyAlignment="1">
      <alignment horizontal="center" vertical="center" wrapText="1"/>
    </xf>
    <xf numFmtId="0" fontId="4" fillId="8" borderId="0" xfId="0" applyFont="1" applyFill="1" applyAlignment="1">
      <alignment horizontal="center" vertical="center" wrapText="1"/>
    </xf>
    <xf numFmtId="0" fontId="4" fillId="3" borderId="0" xfId="0" applyFont="1" applyFill="1" applyAlignment="1">
      <alignment horizontal="center" vertical="center" wrapText="1"/>
    </xf>
    <xf numFmtId="0" fontId="4" fillId="0" borderId="0" xfId="0" applyFont="1" applyAlignment="1">
      <alignment vertical="center" wrapText="1"/>
    </xf>
    <xf numFmtId="0" fontId="4" fillId="3" borderId="0" xfId="0" applyFont="1" applyFill="1" applyAlignment="1">
      <alignment vertical="center" wrapText="1"/>
    </xf>
    <xf numFmtId="0" fontId="4" fillId="4" borderId="0" xfId="0" applyFont="1" applyFill="1" applyAlignment="1">
      <alignment horizontal="center" vertical="center" wrapText="1"/>
    </xf>
    <xf numFmtId="0" fontId="4" fillId="4" borderId="0" xfId="0" applyFont="1" applyFill="1" applyAlignment="1">
      <alignment vertical="center" wrapText="1"/>
    </xf>
    <xf numFmtId="0" fontId="4" fillId="8" borderId="0" xfId="0" applyFont="1" applyFill="1" applyAlignment="1">
      <alignment vertical="center" wrapText="1"/>
    </xf>
    <xf numFmtId="0" fontId="0" fillId="0" borderId="1" xfId="0" applyBorder="1" applyAlignment="1">
      <alignment horizontal="center" vertical="center" wrapText="1"/>
    </xf>
    <xf numFmtId="0" fontId="4" fillId="2" borderId="0" xfId="0" quotePrefix="1" applyFont="1" applyFill="1" applyAlignment="1">
      <alignment vertical="center" wrapText="1"/>
    </xf>
    <xf numFmtId="0" fontId="3" fillId="7" borderId="0" xfId="0" applyFont="1" applyFill="1" applyAlignment="1">
      <alignment horizontal="center" vertical="center" wrapText="1"/>
    </xf>
    <xf numFmtId="0" fontId="15" fillId="7" borderId="1" xfId="0" applyFont="1" applyFill="1" applyBorder="1" applyAlignment="1">
      <alignment horizontal="center" vertical="center" wrapText="1"/>
    </xf>
    <xf numFmtId="0" fontId="18" fillId="0" borderId="0" xfId="0" applyFont="1" applyAlignment="1">
      <alignment horizontal="center" vertical="center" wrapText="1"/>
    </xf>
    <xf numFmtId="0" fontId="0" fillId="7" borderId="0" xfId="0" applyFill="1" applyAlignment="1">
      <alignment horizontal="center" vertical="center" wrapText="1"/>
    </xf>
    <xf numFmtId="0" fontId="3" fillId="4" borderId="0" xfId="0" applyFont="1" applyFill="1" applyAlignment="1">
      <alignment horizontal="center" vertical="center" wrapText="1"/>
    </xf>
    <xf numFmtId="0" fontId="3" fillId="4" borderId="0" xfId="0" applyFont="1" applyFill="1" applyAlignment="1">
      <alignment vertical="center" wrapText="1"/>
    </xf>
    <xf numFmtId="0" fontId="3" fillId="0" borderId="2" xfId="0" applyFont="1" applyBorder="1" applyAlignment="1">
      <alignment horizontal="center"/>
    </xf>
    <xf numFmtId="0" fontId="0" fillId="2" borderId="0" xfId="0" applyFill="1" applyAlignment="1">
      <alignment horizontal="center" vertical="center"/>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 fillId="0" borderId="1" xfId="0" applyFont="1" applyBorder="1" applyAlignment="1">
      <alignment horizontal="left" vertical="center"/>
    </xf>
    <xf numFmtId="0" fontId="0" fillId="0" borderId="0" xfId="0"/>
    <xf numFmtId="0" fontId="0" fillId="0" borderId="0" xfId="0" applyAlignment="1">
      <alignment vertical="center" wrapText="1"/>
    </xf>
    <xf numFmtId="0" fontId="13" fillId="0" borderId="0" xfId="0" applyFont="1" applyAlignment="1">
      <alignment horizontal="center" vertical="center" wrapText="1"/>
    </xf>
    <xf numFmtId="0" fontId="0" fillId="0" borderId="0" xfId="0" applyAlignment="1">
      <alignment horizontal="center" vertical="center"/>
    </xf>
    <xf numFmtId="0" fontId="12" fillId="0" borderId="2" xfId="0" applyFont="1" applyBorder="1" applyAlignment="1">
      <alignment vertical="center"/>
    </xf>
    <xf numFmtId="0" fontId="11" fillId="2" borderId="1" xfId="0" applyFont="1" applyFill="1" applyBorder="1" applyAlignment="1">
      <alignment horizontal="center" vertical="center" wrapText="1"/>
    </xf>
    <xf numFmtId="0" fontId="9" fillId="0" borderId="1" xfId="0" applyFont="1" applyBorder="1" applyAlignment="1">
      <alignment vertical="center" wrapText="1"/>
    </xf>
    <xf numFmtId="0" fontId="0" fillId="0" borderId="4" xfId="0" applyBorder="1" applyAlignment="1">
      <alignment horizontal="center"/>
    </xf>
    <xf numFmtId="0" fontId="0" fillId="0" borderId="0" xfId="0" applyAlignment="1">
      <alignment horizontal="center"/>
    </xf>
    <xf numFmtId="0" fontId="8" fillId="0" borderId="0" xfId="0" applyFont="1" applyAlignment="1">
      <alignment horizontal="center" vertical="center"/>
    </xf>
    <xf numFmtId="0" fontId="10" fillId="0" borderId="0" xfId="0" applyFont="1" applyAlignment="1">
      <alignment horizontal="center"/>
    </xf>
    <xf numFmtId="0" fontId="12" fillId="0" borderId="0" xfId="0" applyFont="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vertical="center"/>
    </xf>
    <xf numFmtId="0" fontId="1" fillId="0" borderId="0" xfId="0" applyFont="1" applyAlignment="1">
      <alignment horizontal="center" vertical="center" wrapText="1"/>
    </xf>
  </cellXfs>
  <cellStyles count="2">
    <cellStyle name="Collegamento ipertestuale" xfId="1" builtinId="8"/>
    <cellStyle name="Normale" xfId="0" builtinId="0"/>
  </cellStyles>
  <dxfs count="0"/>
  <tableStyles count="0" defaultTableStyle="TableStyleMedium9"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375201</xdr:colOff>
      <xdr:row>0</xdr:row>
      <xdr:rowOff>559455</xdr:rowOff>
    </xdr:to>
    <xdr:pic>
      <xdr:nvPicPr>
        <xdr:cNvPr id="2" name="Image 1">
          <a:extLst>
            <a:ext uri="{FF2B5EF4-FFF2-40B4-BE49-F238E27FC236}">
              <a16:creationId xmlns:a16="http://schemas.microsoft.com/office/drawing/2014/main" id="{6A15071D-A748-1A46-9C3F-BCE411AE142E}"/>
            </a:ext>
          </a:extLst>
        </xdr:cNvPr>
        <xdr:cNvPicPr>
          <a:picLocks noChangeAspect="1"/>
        </xdr:cNvPicPr>
      </xdr:nvPicPr>
      <xdr:blipFill>
        <a:blip xmlns:r="http://schemas.openxmlformats.org/officeDocument/2006/relationships" r:embed="rId1"/>
        <a:stretch>
          <a:fillRect/>
        </a:stretch>
      </xdr:blipFill>
      <xdr:spPr>
        <a:xfrm>
          <a:off x="0" y="0"/>
          <a:ext cx="1175301" cy="5594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ain.nussbaumer@epfl.ch" TargetMode="External"/><Relationship Id="rId2" Type="http://schemas.openxmlformats.org/officeDocument/2006/relationships/hyperlink" Target="mailto:charlotte.vandenberghe@epfl.ch" TargetMode="External"/><Relationship Id="rId1" Type="http://schemas.openxmlformats.org/officeDocument/2006/relationships/hyperlink" Target="mailto:ideas@epfl.ch"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248B6-FDFF-BB42-B2AD-BB25F0988789}">
  <dimension ref="A1:L26"/>
  <sheetViews>
    <sheetView zoomScale="120" zoomScaleNormal="120" workbookViewId="0">
      <selection activeCell="E7" sqref="E7"/>
    </sheetView>
  </sheetViews>
  <sheetFormatPr defaultColWidth="11.3984375" defaultRowHeight="14.25" x14ac:dyDescent="0.45"/>
  <cols>
    <col min="1" max="1" width="29.3984375" customWidth="1"/>
    <col min="2" max="2" width="9" customWidth="1"/>
    <col min="3" max="3" width="10.3984375" style="1" customWidth="1"/>
    <col min="4" max="4" width="40.86328125" customWidth="1"/>
    <col min="5" max="5" width="25" customWidth="1"/>
    <col min="6" max="6" width="24.3984375" customWidth="1"/>
    <col min="7" max="7" width="15.73046875" customWidth="1"/>
    <col min="8" max="8" width="18.265625" customWidth="1"/>
    <col min="9" max="9" width="20.3984375" customWidth="1"/>
    <col min="10" max="10" width="15.1328125" customWidth="1"/>
    <col min="11" max="11" width="17.265625" customWidth="1"/>
    <col min="12" max="12" width="15.86328125" customWidth="1"/>
  </cols>
  <sheetData>
    <row r="1" spans="1:12" x14ac:dyDescent="0.45">
      <c r="A1" s="28" t="s">
        <v>209</v>
      </c>
      <c r="B1" s="18"/>
      <c r="C1" s="18"/>
      <c r="D1" s="18"/>
      <c r="E1" s="18"/>
      <c r="F1" s="18"/>
      <c r="G1" s="18"/>
    </row>
    <row r="2" spans="1:12" x14ac:dyDescent="0.45">
      <c r="A2" s="28" t="s">
        <v>212</v>
      </c>
      <c r="B2" s="18"/>
      <c r="C2" s="18"/>
      <c r="D2" s="18"/>
      <c r="E2" s="18"/>
      <c r="F2" s="18"/>
      <c r="G2" s="18"/>
    </row>
    <row r="3" spans="1:12" x14ac:dyDescent="0.45">
      <c r="A3" s="18" t="s">
        <v>173</v>
      </c>
      <c r="B3" s="18" t="s">
        <v>186</v>
      </c>
      <c r="C3" s="29" t="s">
        <v>174</v>
      </c>
      <c r="D3" s="18"/>
      <c r="E3" s="28" t="s">
        <v>159</v>
      </c>
      <c r="F3" s="28" t="s">
        <v>224</v>
      </c>
      <c r="G3" s="18"/>
    </row>
    <row r="4" spans="1:12" ht="35.1" customHeight="1" x14ac:dyDescent="0.45">
      <c r="A4" s="19" t="s">
        <v>165</v>
      </c>
      <c r="B4" s="19" t="s">
        <v>187</v>
      </c>
      <c r="C4" s="35" t="s">
        <v>210</v>
      </c>
      <c r="D4" s="20" t="s">
        <v>164</v>
      </c>
      <c r="E4" s="111" t="s">
        <v>297</v>
      </c>
      <c r="F4" s="20" t="s">
        <v>292</v>
      </c>
      <c r="G4" s="31"/>
      <c r="H4" s="20" t="s">
        <v>226</v>
      </c>
    </row>
    <row r="5" spans="1:12" s="33" customFormat="1" ht="33" customHeight="1" x14ac:dyDescent="0.45">
      <c r="A5" s="21" t="s">
        <v>167</v>
      </c>
      <c r="B5" s="21" t="s">
        <v>188</v>
      </c>
      <c r="C5" s="12" t="s">
        <v>210</v>
      </c>
      <c r="D5" s="22" t="s">
        <v>166</v>
      </c>
      <c r="E5" s="111"/>
      <c r="F5" s="22" t="s">
        <v>196</v>
      </c>
      <c r="G5" s="22" t="s">
        <v>198</v>
      </c>
      <c r="H5" s="22" t="s">
        <v>226</v>
      </c>
      <c r="I5" s="22" t="s">
        <v>225</v>
      </c>
      <c r="J5" s="11" t="s">
        <v>289</v>
      </c>
      <c r="K5" s="11" t="s">
        <v>290</v>
      </c>
      <c r="L5"/>
    </row>
    <row r="6" spans="1:12" ht="42.75" x14ac:dyDescent="0.45">
      <c r="A6" s="23" t="s">
        <v>169</v>
      </c>
      <c r="B6" s="23" t="s">
        <v>189</v>
      </c>
      <c r="C6" s="16" t="s">
        <v>227</v>
      </c>
      <c r="D6" s="24" t="s">
        <v>168</v>
      </c>
      <c r="E6" s="111"/>
      <c r="F6" s="24" t="s">
        <v>197</v>
      </c>
      <c r="G6" s="31"/>
      <c r="H6" s="31"/>
      <c r="I6" s="32"/>
      <c r="J6" s="15" t="s">
        <v>289</v>
      </c>
    </row>
    <row r="7" spans="1:12" ht="99.75" x14ac:dyDescent="0.45">
      <c r="A7" s="69" t="s">
        <v>214</v>
      </c>
      <c r="B7" s="69" t="s">
        <v>253</v>
      </c>
      <c r="C7" s="70" t="s">
        <v>211</v>
      </c>
      <c r="D7" s="71" t="s">
        <v>215</v>
      </c>
      <c r="E7" s="31" t="s">
        <v>213</v>
      </c>
      <c r="G7" s="18"/>
      <c r="H7" s="18"/>
    </row>
    <row r="8" spans="1:12" x14ac:dyDescent="0.45">
      <c r="A8" s="18"/>
      <c r="B8" s="18"/>
      <c r="C8" s="18"/>
      <c r="D8" s="18"/>
      <c r="E8" s="18"/>
      <c r="F8" s="18"/>
      <c r="G8" s="18"/>
    </row>
    <row r="9" spans="1:12" x14ac:dyDescent="0.45">
      <c r="A9" s="28" t="s">
        <v>170</v>
      </c>
      <c r="C9" s="28" t="s">
        <v>207</v>
      </c>
      <c r="D9" s="28" t="s">
        <v>207</v>
      </c>
      <c r="E9" s="18"/>
      <c r="F9" s="18"/>
      <c r="G9" s="18"/>
    </row>
    <row r="10" spans="1:12" x14ac:dyDescent="0.45">
      <c r="A10" s="18" t="s">
        <v>219</v>
      </c>
      <c r="C10" s="18" t="s">
        <v>220</v>
      </c>
      <c r="D10" s="18" t="s">
        <v>221</v>
      </c>
      <c r="E10" s="34" t="s">
        <v>222</v>
      </c>
      <c r="F10" s="18"/>
      <c r="G10" s="18"/>
    </row>
    <row r="11" spans="1:12" x14ac:dyDescent="0.45">
      <c r="A11" s="25" t="s">
        <v>171</v>
      </c>
      <c r="B11" s="25"/>
      <c r="C11" s="25" t="s">
        <v>218</v>
      </c>
      <c r="D11" s="25" t="s">
        <v>206</v>
      </c>
      <c r="E11" s="34" t="s">
        <v>208</v>
      </c>
      <c r="F11" s="18"/>
      <c r="G11" s="18"/>
    </row>
    <row r="12" spans="1:12" x14ac:dyDescent="0.45">
      <c r="A12" s="26" t="s">
        <v>172</v>
      </c>
      <c r="B12" s="26"/>
      <c r="C12" s="26" t="s">
        <v>217</v>
      </c>
      <c r="D12" s="26" t="s">
        <v>223</v>
      </c>
      <c r="E12" s="34" t="s">
        <v>216</v>
      </c>
      <c r="F12" s="18"/>
      <c r="G12" s="18"/>
    </row>
    <row r="13" spans="1:12" x14ac:dyDescent="0.45">
      <c r="A13" s="18"/>
      <c r="B13" s="18"/>
      <c r="C13" s="18"/>
      <c r="D13" s="18"/>
      <c r="E13" s="18"/>
      <c r="F13" s="18"/>
      <c r="G13" s="18"/>
    </row>
    <row r="14" spans="1:12" x14ac:dyDescent="0.45">
      <c r="A14" s="18"/>
      <c r="B14" s="18"/>
      <c r="C14" s="18"/>
      <c r="D14" s="18"/>
      <c r="E14" s="18"/>
      <c r="F14" s="18"/>
      <c r="G14" s="18"/>
    </row>
    <row r="15" spans="1:12" x14ac:dyDescent="0.45">
      <c r="A15" s="27"/>
      <c r="B15" s="27"/>
      <c r="G15" s="18"/>
    </row>
    <row r="16" spans="1:12" x14ac:dyDescent="0.45">
      <c r="A16" s="27"/>
      <c r="B16" s="27"/>
    </row>
    <row r="17" spans="1:4" x14ac:dyDescent="0.45">
      <c r="A17" s="27"/>
      <c r="B17" s="27"/>
    </row>
    <row r="18" spans="1:4" x14ac:dyDescent="0.45">
      <c r="A18" s="27"/>
      <c r="B18" s="27"/>
    </row>
    <row r="19" spans="1:4" x14ac:dyDescent="0.45">
      <c r="A19" s="5"/>
      <c r="B19" s="5"/>
    </row>
    <row r="20" spans="1:4" x14ac:dyDescent="0.45">
      <c r="A20" s="5"/>
      <c r="B20" s="5"/>
      <c r="C20" s="6"/>
    </row>
    <row r="21" spans="1:4" x14ac:dyDescent="0.45">
      <c r="A21" s="5"/>
      <c r="B21" s="5"/>
      <c r="C21" s="6"/>
    </row>
    <row r="22" spans="1:4" x14ac:dyDescent="0.45">
      <c r="A22" s="5"/>
      <c r="B22" s="5"/>
      <c r="C22" s="6"/>
      <c r="D22" s="72"/>
    </row>
    <row r="23" spans="1:4" x14ac:dyDescent="0.45">
      <c r="A23" s="5"/>
      <c r="B23" s="5"/>
      <c r="C23" s="6"/>
    </row>
    <row r="24" spans="1:4" x14ac:dyDescent="0.45">
      <c r="A24" s="5"/>
      <c r="B24" s="5"/>
      <c r="C24" s="6"/>
    </row>
    <row r="25" spans="1:4" x14ac:dyDescent="0.45">
      <c r="A25" s="5"/>
      <c r="B25" s="5"/>
      <c r="C25" s="6"/>
    </row>
    <row r="26" spans="1:4" x14ac:dyDescent="0.45">
      <c r="A26" s="5"/>
      <c r="B26" s="5"/>
    </row>
  </sheetData>
  <mergeCells count="1">
    <mergeCell ref="E4:E6"/>
  </mergeCells>
  <hyperlinks>
    <hyperlink ref="E11" r:id="rId1" xr:uid="{5051CB09-F1A0-9B4A-B1DF-A7C8FBCB689A}"/>
    <hyperlink ref="E12" r:id="rId2" xr:uid="{938DEA73-95AD-8B44-9CB6-44E577452198}"/>
    <hyperlink ref="E10" r:id="rId3" xr:uid="{11032B85-6C3A-CD4C-9B8B-BE11DAD4E0F6}"/>
  </hyperlink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8"/>
  <sheetViews>
    <sheetView tabSelected="1" zoomScale="80" zoomScaleNormal="80" workbookViewId="0">
      <pane xSplit="4" ySplit="1" topLeftCell="E2" activePane="bottomRight" state="frozen"/>
      <selection pane="topRight" activeCell="D1" sqref="D1"/>
      <selection pane="bottomLeft" activeCell="A2" sqref="A2"/>
      <selection pane="bottomRight" activeCell="I27" sqref="I27"/>
    </sheetView>
  </sheetViews>
  <sheetFormatPr defaultColWidth="8.86328125" defaultRowHeight="14.25" x14ac:dyDescent="0.45"/>
  <cols>
    <col min="1" max="2" width="8.86328125" style="4"/>
    <col min="3" max="3" width="11" style="3" customWidth="1"/>
    <col min="4" max="4" width="8.86328125" style="4"/>
    <col min="5" max="5" width="26.265625" style="3" customWidth="1"/>
    <col min="6" max="6" width="12.73046875" style="3" customWidth="1"/>
    <col min="7" max="7" width="13.73046875" style="3" customWidth="1"/>
    <col min="8" max="8" width="5.86328125" style="4" customWidth="1"/>
    <col min="9" max="9" width="10.3984375" style="3" customWidth="1"/>
    <col min="10" max="10" width="33.73046875" style="3" customWidth="1"/>
    <col min="11" max="11" width="40.265625" style="3" customWidth="1"/>
    <col min="12" max="12" width="34" style="3" customWidth="1"/>
    <col min="13" max="13" width="41.86328125" style="3" customWidth="1"/>
    <col min="14" max="14" width="13" style="75" customWidth="1"/>
    <col min="15" max="15" width="19.265625" style="4" customWidth="1"/>
    <col min="16" max="16" width="8.86328125" style="75"/>
    <col min="17" max="20" width="8.86328125" style="78"/>
    <col min="21" max="16384" width="8.86328125" style="3"/>
  </cols>
  <sheetData>
    <row r="1" spans="1:20" ht="72" customHeight="1" x14ac:dyDescent="0.45">
      <c r="A1" s="2" t="s">
        <v>148</v>
      </c>
      <c r="B1" s="2" t="s">
        <v>302</v>
      </c>
      <c r="C1" s="2" t="s">
        <v>0</v>
      </c>
      <c r="D1" s="2" t="s">
        <v>251</v>
      </c>
      <c r="E1" s="2" t="s">
        <v>1</v>
      </c>
      <c r="F1" s="2" t="s">
        <v>2</v>
      </c>
      <c r="G1" s="2" t="s">
        <v>3</v>
      </c>
      <c r="H1" s="2" t="s">
        <v>4</v>
      </c>
      <c r="I1" s="2" t="s">
        <v>5</v>
      </c>
      <c r="J1" s="2" t="s">
        <v>312</v>
      </c>
      <c r="K1" s="2" t="s">
        <v>313</v>
      </c>
      <c r="L1" s="2" t="s">
        <v>314</v>
      </c>
      <c r="M1" s="2" t="s">
        <v>315</v>
      </c>
      <c r="N1" s="74" t="s">
        <v>262</v>
      </c>
      <c r="O1" s="2" t="s">
        <v>6</v>
      </c>
    </row>
    <row r="2" spans="1:20" x14ac:dyDescent="0.45">
      <c r="A2" s="87">
        <v>0</v>
      </c>
      <c r="C2" s="3" t="s">
        <v>257</v>
      </c>
      <c r="N2" s="86">
        <f>SUMIF(N3:N39,"*x*",$H3:$H39)</f>
        <v>3</v>
      </c>
      <c r="O2" s="30"/>
    </row>
    <row r="3" spans="1:20" s="7" customFormat="1" ht="114" x14ac:dyDescent="0.45">
      <c r="A3" s="8">
        <v>1</v>
      </c>
      <c r="B3" s="8" t="s">
        <v>7</v>
      </c>
      <c r="C3" s="7" t="s">
        <v>325</v>
      </c>
      <c r="D3" s="8" t="s">
        <v>187</v>
      </c>
      <c r="E3" s="7" t="s">
        <v>326</v>
      </c>
      <c r="F3" s="7" t="s">
        <v>44</v>
      </c>
      <c r="H3" s="8">
        <v>3</v>
      </c>
      <c r="I3" s="7" t="s">
        <v>72</v>
      </c>
      <c r="J3" s="7" t="s">
        <v>327</v>
      </c>
      <c r="K3" s="7" t="s">
        <v>328</v>
      </c>
      <c r="L3" s="7" t="s">
        <v>329</v>
      </c>
      <c r="M3" s="7" t="s">
        <v>124</v>
      </c>
      <c r="N3" s="73" t="s">
        <v>261</v>
      </c>
      <c r="O3" s="8"/>
      <c r="P3" s="10"/>
      <c r="Q3" s="9"/>
      <c r="R3" s="9"/>
      <c r="S3" s="9"/>
      <c r="T3" s="9"/>
    </row>
    <row r="4" spans="1:20" s="7" customFormat="1" ht="42.75" x14ac:dyDescent="0.45">
      <c r="A4" s="8">
        <v>2</v>
      </c>
      <c r="B4" s="8" t="s">
        <v>7</v>
      </c>
      <c r="C4" s="7" t="s">
        <v>8</v>
      </c>
      <c r="D4" s="8" t="s">
        <v>187</v>
      </c>
      <c r="E4" s="7" t="s">
        <v>28</v>
      </c>
      <c r="F4" s="7" t="s">
        <v>45</v>
      </c>
      <c r="G4" s="7" t="s">
        <v>64</v>
      </c>
      <c r="H4" s="8">
        <v>3</v>
      </c>
      <c r="I4" s="7" t="s">
        <v>73</v>
      </c>
      <c r="J4" s="7" t="s">
        <v>74</v>
      </c>
      <c r="K4" s="7" t="s">
        <v>93</v>
      </c>
      <c r="L4" s="7" t="s">
        <v>115</v>
      </c>
      <c r="M4" s="7" t="s">
        <v>125</v>
      </c>
      <c r="N4" s="73"/>
      <c r="O4" s="8"/>
      <c r="P4" s="10"/>
      <c r="Q4" s="9"/>
      <c r="R4" s="9"/>
      <c r="S4" s="9"/>
      <c r="T4" s="9"/>
    </row>
    <row r="5" spans="1:20" s="9" customFormat="1" ht="42.75" x14ac:dyDescent="0.45">
      <c r="A5" s="8">
        <v>5</v>
      </c>
      <c r="B5" s="8" t="s">
        <v>7</v>
      </c>
      <c r="C5" s="7" t="s">
        <v>9</v>
      </c>
      <c r="D5" s="8" t="s">
        <v>187</v>
      </c>
      <c r="E5" s="7" t="s">
        <v>29</v>
      </c>
      <c r="F5" s="7" t="s">
        <v>46</v>
      </c>
      <c r="G5" s="7"/>
      <c r="H5" s="8">
        <v>4</v>
      </c>
      <c r="I5" s="7" t="s">
        <v>73</v>
      </c>
      <c r="J5" s="7" t="s">
        <v>75</v>
      </c>
      <c r="K5" s="7" t="s">
        <v>94</v>
      </c>
      <c r="L5" s="7" t="s">
        <v>116</v>
      </c>
      <c r="M5" s="7" t="s">
        <v>126</v>
      </c>
      <c r="N5" s="73"/>
      <c r="O5" s="8"/>
      <c r="P5" s="10"/>
    </row>
    <row r="6" spans="1:20" s="7" customFormat="1" ht="213.75" x14ac:dyDescent="0.45">
      <c r="A6" s="10">
        <v>6</v>
      </c>
      <c r="B6" s="10" t="s">
        <v>7</v>
      </c>
      <c r="C6" s="9" t="s">
        <v>304</v>
      </c>
      <c r="D6" s="10" t="s">
        <v>270</v>
      </c>
      <c r="E6" s="9" t="s">
        <v>305</v>
      </c>
      <c r="F6" s="9" t="s">
        <v>149</v>
      </c>
      <c r="G6" s="9"/>
      <c r="H6" s="10">
        <v>3</v>
      </c>
      <c r="I6" s="9" t="s">
        <v>72</v>
      </c>
      <c r="J6" s="9" t="s">
        <v>306</v>
      </c>
      <c r="K6" s="84" t="s">
        <v>185</v>
      </c>
      <c r="L6" s="9" t="s">
        <v>307</v>
      </c>
      <c r="M6" s="9" t="s">
        <v>308</v>
      </c>
      <c r="N6" s="73"/>
      <c r="O6" s="10"/>
      <c r="P6" s="10"/>
      <c r="Q6" s="9"/>
      <c r="R6" s="9"/>
      <c r="S6" s="9"/>
      <c r="T6" s="9"/>
    </row>
    <row r="7" spans="1:20" s="7" customFormat="1" ht="42.75" x14ac:dyDescent="0.45">
      <c r="A7" s="10">
        <v>7</v>
      </c>
      <c r="B7" s="10" t="s">
        <v>7</v>
      </c>
      <c r="C7" s="9" t="s">
        <v>258</v>
      </c>
      <c r="D7" s="8" t="s">
        <v>187</v>
      </c>
      <c r="E7" s="9" t="s">
        <v>153</v>
      </c>
      <c r="F7" s="7" t="s">
        <v>47</v>
      </c>
      <c r="G7" s="7" t="s">
        <v>66</v>
      </c>
      <c r="H7" s="8">
        <v>5</v>
      </c>
      <c r="I7" s="7" t="s">
        <v>72</v>
      </c>
      <c r="J7" s="7" t="s">
        <v>259</v>
      </c>
      <c r="K7" s="7" t="s">
        <v>95</v>
      </c>
      <c r="L7" s="7" t="s">
        <v>154</v>
      </c>
      <c r="M7" s="7" t="s">
        <v>127</v>
      </c>
      <c r="N7" s="73"/>
      <c r="O7" s="8"/>
      <c r="P7" s="10"/>
      <c r="Q7" s="9"/>
      <c r="R7" s="9"/>
      <c r="S7" s="9"/>
      <c r="T7" s="9"/>
    </row>
    <row r="8" spans="1:20" s="7" customFormat="1" ht="71.25" x14ac:dyDescent="0.45">
      <c r="A8" s="10">
        <v>8</v>
      </c>
      <c r="B8" s="10" t="s">
        <v>7</v>
      </c>
      <c r="C8" s="9" t="s">
        <v>10</v>
      </c>
      <c r="D8" s="8" t="s">
        <v>187</v>
      </c>
      <c r="E8" s="9" t="s">
        <v>324</v>
      </c>
      <c r="F8" s="7" t="s">
        <v>63</v>
      </c>
      <c r="G8" s="7" t="s">
        <v>67</v>
      </c>
      <c r="H8" s="8">
        <v>4</v>
      </c>
      <c r="I8" s="7" t="s">
        <v>72</v>
      </c>
      <c r="J8" s="7" t="s">
        <v>76</v>
      </c>
      <c r="K8" s="7" t="s">
        <v>96</v>
      </c>
      <c r="L8" s="7" t="s">
        <v>155</v>
      </c>
      <c r="M8" s="7" t="s">
        <v>128</v>
      </c>
      <c r="N8" s="73"/>
      <c r="O8" s="8"/>
      <c r="P8" s="10"/>
      <c r="Q8" s="9"/>
      <c r="R8" s="9"/>
      <c r="S8" s="9"/>
      <c r="T8" s="9"/>
    </row>
    <row r="9" spans="1:20" s="7" customFormat="1" ht="42.75" x14ac:dyDescent="0.45">
      <c r="A9" s="8">
        <v>9</v>
      </c>
      <c r="B9" s="8" t="s">
        <v>7</v>
      </c>
      <c r="C9" s="7" t="s">
        <v>157</v>
      </c>
      <c r="D9" s="8" t="s">
        <v>252</v>
      </c>
      <c r="E9" s="7" t="s">
        <v>43</v>
      </c>
      <c r="F9" s="7" t="s">
        <v>156</v>
      </c>
      <c r="H9" s="8">
        <v>4</v>
      </c>
      <c r="I9" s="7" t="s">
        <v>73</v>
      </c>
      <c r="J9" s="7" t="s">
        <v>92</v>
      </c>
      <c r="K9" s="7" t="s">
        <v>113</v>
      </c>
      <c r="L9" s="7" t="s">
        <v>158</v>
      </c>
      <c r="M9" s="7" t="s">
        <v>146</v>
      </c>
      <c r="N9" s="73"/>
      <c r="O9" s="8"/>
      <c r="P9" s="10"/>
      <c r="Q9" s="9"/>
      <c r="R9" s="9"/>
      <c r="S9" s="9"/>
      <c r="T9" s="9"/>
    </row>
    <row r="10" spans="1:20" s="7" customFormat="1" ht="99.75" x14ac:dyDescent="0.45">
      <c r="A10" s="12">
        <v>3</v>
      </c>
      <c r="B10" s="12" t="s">
        <v>7</v>
      </c>
      <c r="C10" s="12" t="s">
        <v>13</v>
      </c>
      <c r="D10" s="12" t="s">
        <v>187</v>
      </c>
      <c r="E10" s="12" t="s">
        <v>31</v>
      </c>
      <c r="F10" s="12" t="s">
        <v>50</v>
      </c>
      <c r="G10" s="12" t="s">
        <v>70</v>
      </c>
      <c r="H10" s="12">
        <v>4</v>
      </c>
      <c r="I10" s="12" t="s">
        <v>73</v>
      </c>
      <c r="J10" s="12" t="s">
        <v>79</v>
      </c>
      <c r="K10" s="12" t="s">
        <v>99</v>
      </c>
      <c r="L10" s="12" t="s">
        <v>117</v>
      </c>
      <c r="M10" s="12" t="s">
        <v>131</v>
      </c>
      <c r="N10" s="88"/>
      <c r="O10" s="12"/>
      <c r="P10" s="10"/>
      <c r="Q10" s="9"/>
      <c r="R10" s="9"/>
      <c r="S10" s="9"/>
      <c r="T10" s="9"/>
    </row>
    <row r="11" spans="1:20" s="7" customFormat="1" ht="57" x14ac:dyDescent="0.45">
      <c r="A11" s="12">
        <v>10</v>
      </c>
      <c r="B11" s="12" t="s">
        <v>7</v>
      </c>
      <c r="C11" s="11" t="s">
        <v>11</v>
      </c>
      <c r="D11" s="12" t="s">
        <v>188</v>
      </c>
      <c r="E11" s="11" t="s">
        <v>152</v>
      </c>
      <c r="F11" s="11" t="s">
        <v>48</v>
      </c>
      <c r="G11" s="11" t="s">
        <v>68</v>
      </c>
      <c r="H11" s="12">
        <v>4</v>
      </c>
      <c r="I11" s="11" t="s">
        <v>72</v>
      </c>
      <c r="J11" s="11" t="s">
        <v>77</v>
      </c>
      <c r="K11" s="11" t="s">
        <v>97</v>
      </c>
      <c r="L11" s="11" t="s">
        <v>114</v>
      </c>
      <c r="M11" s="11" t="s">
        <v>129</v>
      </c>
      <c r="N11" s="73"/>
      <c r="O11" s="12"/>
      <c r="P11" s="10"/>
      <c r="Q11" s="9"/>
      <c r="R11" s="9"/>
      <c r="S11" s="9"/>
      <c r="T11" s="9"/>
    </row>
    <row r="12" spans="1:20" s="7" customFormat="1" ht="42.75" x14ac:dyDescent="0.45">
      <c r="A12" s="12">
        <v>11</v>
      </c>
      <c r="B12" s="12" t="s">
        <v>7</v>
      </c>
      <c r="C12" s="11" t="s">
        <v>12</v>
      </c>
      <c r="D12" s="12" t="s">
        <v>188</v>
      </c>
      <c r="E12" s="11" t="s">
        <v>30</v>
      </c>
      <c r="F12" s="11" t="s">
        <v>49</v>
      </c>
      <c r="G12" s="11" t="s">
        <v>69</v>
      </c>
      <c r="H12" s="12">
        <v>3</v>
      </c>
      <c r="I12" s="11" t="s">
        <v>72</v>
      </c>
      <c r="J12" s="11" t="s">
        <v>78</v>
      </c>
      <c r="K12" s="11" t="s">
        <v>98</v>
      </c>
      <c r="L12" s="11" t="s">
        <v>114</v>
      </c>
      <c r="M12" s="11" t="s">
        <v>130</v>
      </c>
      <c r="N12" s="73"/>
      <c r="O12" s="12"/>
      <c r="P12" s="10"/>
      <c r="Q12" s="9"/>
      <c r="R12" s="9"/>
      <c r="S12" s="9"/>
      <c r="T12" s="9"/>
    </row>
    <row r="13" spans="1:20" s="11" customFormat="1" x14ac:dyDescent="0.45">
      <c r="A13" s="12">
        <v>13</v>
      </c>
      <c r="B13" s="36" t="s">
        <v>7</v>
      </c>
      <c r="C13" s="21" t="s">
        <v>190</v>
      </c>
      <c r="D13" s="12" t="s">
        <v>188</v>
      </c>
      <c r="E13" s="21" t="s">
        <v>199</v>
      </c>
      <c r="F13" s="11" t="s">
        <v>316</v>
      </c>
      <c r="H13" s="12">
        <v>3</v>
      </c>
      <c r="I13" s="11" t="s">
        <v>72</v>
      </c>
      <c r="J13" s="11" t="s">
        <v>195</v>
      </c>
      <c r="N13" s="73"/>
      <c r="O13" s="12"/>
      <c r="P13" s="77"/>
      <c r="Q13" s="79"/>
      <c r="R13" s="79"/>
      <c r="S13" s="79"/>
      <c r="T13" s="79"/>
    </row>
    <row r="14" spans="1:20" s="11" customFormat="1" ht="171" x14ac:dyDescent="0.45">
      <c r="A14" s="12">
        <v>14</v>
      </c>
      <c r="B14" s="36" t="s">
        <v>7</v>
      </c>
      <c r="C14" s="21" t="s">
        <v>191</v>
      </c>
      <c r="D14" s="12" t="s">
        <v>188</v>
      </c>
      <c r="E14" s="21" t="s">
        <v>192</v>
      </c>
      <c r="F14" s="11" t="s">
        <v>200</v>
      </c>
      <c r="H14" s="12">
        <v>4</v>
      </c>
      <c r="I14" s="11" t="s">
        <v>73</v>
      </c>
      <c r="J14" s="11" t="s">
        <v>271</v>
      </c>
      <c r="K14" s="11" t="s">
        <v>278</v>
      </c>
      <c r="L14" s="11" t="s">
        <v>201</v>
      </c>
      <c r="M14" s="17" t="s">
        <v>272</v>
      </c>
      <c r="N14" s="73"/>
      <c r="O14" s="12"/>
      <c r="P14" s="77"/>
      <c r="Q14" s="79"/>
      <c r="R14" s="79"/>
      <c r="S14" s="79"/>
      <c r="T14" s="79"/>
    </row>
    <row r="15" spans="1:20" s="11" customFormat="1" ht="42.75" x14ac:dyDescent="0.45">
      <c r="A15" s="12">
        <v>15</v>
      </c>
      <c r="B15" s="12" t="s">
        <v>7</v>
      </c>
      <c r="C15" s="11" t="s">
        <v>14</v>
      </c>
      <c r="D15" s="12" t="s">
        <v>188</v>
      </c>
      <c r="E15" s="11" t="s">
        <v>32</v>
      </c>
      <c r="F15" s="11" t="s">
        <v>51</v>
      </c>
      <c r="H15" s="12">
        <v>3</v>
      </c>
      <c r="I15" s="11" t="s">
        <v>72</v>
      </c>
      <c r="J15" s="11" t="s">
        <v>80</v>
      </c>
      <c r="K15" s="11" t="s">
        <v>100</v>
      </c>
      <c r="L15" s="11" t="s">
        <v>114</v>
      </c>
      <c r="M15" s="11" t="s">
        <v>132</v>
      </c>
      <c r="N15" s="73"/>
      <c r="O15" s="12"/>
      <c r="P15" s="77"/>
      <c r="Q15" s="79"/>
      <c r="R15" s="79"/>
      <c r="S15" s="79"/>
      <c r="T15" s="79"/>
    </row>
    <row r="16" spans="1:20" s="11" customFormat="1" ht="57" x14ac:dyDescent="0.45">
      <c r="A16" s="12">
        <v>16</v>
      </c>
      <c r="B16" s="12" t="s">
        <v>7</v>
      </c>
      <c r="C16" s="11" t="s">
        <v>15</v>
      </c>
      <c r="D16" s="12" t="s">
        <v>188</v>
      </c>
      <c r="E16" s="11" t="s">
        <v>33</v>
      </c>
      <c r="F16" s="11" t="s">
        <v>52</v>
      </c>
      <c r="H16" s="12">
        <v>2</v>
      </c>
      <c r="I16" s="11" t="s">
        <v>72</v>
      </c>
      <c r="J16" s="11" t="s">
        <v>81</v>
      </c>
      <c r="K16" s="11" t="s">
        <v>101</v>
      </c>
      <c r="L16" s="11" t="s">
        <v>118</v>
      </c>
      <c r="M16" s="11" t="s">
        <v>133</v>
      </c>
      <c r="N16" s="73"/>
      <c r="O16" s="12"/>
      <c r="P16" s="77"/>
      <c r="Q16" s="79"/>
      <c r="R16" s="79"/>
      <c r="S16" s="79"/>
      <c r="T16" s="79"/>
    </row>
    <row r="17" spans="1:20" s="11" customFormat="1" ht="42.75" x14ac:dyDescent="0.45">
      <c r="A17" s="12">
        <v>17</v>
      </c>
      <c r="B17" s="12" t="s">
        <v>7</v>
      </c>
      <c r="C17" s="11" t="s">
        <v>16</v>
      </c>
      <c r="D17" s="12" t="s">
        <v>188</v>
      </c>
      <c r="E17" s="11" t="s">
        <v>34</v>
      </c>
      <c r="F17" s="11" t="s">
        <v>53</v>
      </c>
      <c r="H17" s="12">
        <v>2</v>
      </c>
      <c r="I17" s="11" t="s">
        <v>73</v>
      </c>
      <c r="J17" s="11" t="s">
        <v>82</v>
      </c>
      <c r="K17" s="11" t="s">
        <v>102</v>
      </c>
      <c r="L17" s="11" t="s">
        <v>114</v>
      </c>
      <c r="M17" s="11" t="s">
        <v>134</v>
      </c>
      <c r="N17" s="73"/>
      <c r="O17" s="12"/>
      <c r="P17" s="77"/>
      <c r="Q17" s="79"/>
      <c r="R17" s="79"/>
      <c r="S17" s="79"/>
      <c r="T17" s="79"/>
    </row>
    <row r="18" spans="1:20" s="11" customFormat="1" ht="42.75" x14ac:dyDescent="0.45">
      <c r="A18" s="12">
        <v>18</v>
      </c>
      <c r="B18" s="12" t="s">
        <v>7</v>
      </c>
      <c r="C18" s="11" t="s">
        <v>17</v>
      </c>
      <c r="D18" s="12" t="s">
        <v>188</v>
      </c>
      <c r="E18" s="11" t="s">
        <v>35</v>
      </c>
      <c r="F18" s="11" t="s">
        <v>54</v>
      </c>
      <c r="G18" s="11" t="s">
        <v>71</v>
      </c>
      <c r="H18" s="12">
        <v>4</v>
      </c>
      <c r="I18" s="11" t="s">
        <v>72</v>
      </c>
      <c r="J18" s="11" t="s">
        <v>83</v>
      </c>
      <c r="K18" s="11" t="s">
        <v>103</v>
      </c>
      <c r="L18" s="11" t="s">
        <v>119</v>
      </c>
      <c r="M18" s="11" t="s">
        <v>135</v>
      </c>
      <c r="N18" s="73"/>
      <c r="O18" s="12"/>
      <c r="P18" s="77"/>
      <c r="Q18" s="79"/>
      <c r="R18" s="79"/>
      <c r="S18" s="79"/>
      <c r="T18" s="79"/>
    </row>
    <row r="19" spans="1:20" s="11" customFormat="1" ht="85.5" x14ac:dyDescent="0.45">
      <c r="A19" s="12">
        <v>19</v>
      </c>
      <c r="B19" s="12" t="s">
        <v>7</v>
      </c>
      <c r="C19" s="11" t="s">
        <v>18</v>
      </c>
      <c r="D19" s="12" t="s">
        <v>188</v>
      </c>
      <c r="E19" s="11" t="s">
        <v>36</v>
      </c>
      <c r="F19" s="11" t="s">
        <v>55</v>
      </c>
      <c r="H19" s="12">
        <v>4</v>
      </c>
      <c r="I19" s="11" t="s">
        <v>73</v>
      </c>
      <c r="J19" s="11" t="s">
        <v>160</v>
      </c>
      <c r="K19" s="11" t="s">
        <v>161</v>
      </c>
      <c r="L19" s="11" t="s">
        <v>162</v>
      </c>
      <c r="M19" s="11" t="s">
        <v>136</v>
      </c>
      <c r="N19" s="73"/>
      <c r="O19" s="12"/>
      <c r="P19" s="77"/>
      <c r="Q19" s="79"/>
      <c r="R19" s="79"/>
      <c r="S19" s="79"/>
      <c r="T19" s="79"/>
    </row>
    <row r="20" spans="1:20" s="11" customFormat="1" ht="128.25" x14ac:dyDescent="0.45">
      <c r="A20" s="77">
        <v>20</v>
      </c>
      <c r="B20" s="77" t="s">
        <v>7</v>
      </c>
      <c r="C20" s="79" t="s">
        <v>303</v>
      </c>
      <c r="D20" s="77" t="s">
        <v>188</v>
      </c>
      <c r="E20" s="79" t="s">
        <v>150</v>
      </c>
      <c r="F20" s="79" t="s">
        <v>151</v>
      </c>
      <c r="G20" s="79"/>
      <c r="H20" s="77">
        <v>3</v>
      </c>
      <c r="I20" s="79" t="s">
        <v>72</v>
      </c>
      <c r="J20" s="79" t="s">
        <v>183</v>
      </c>
      <c r="K20" s="79" t="s">
        <v>184</v>
      </c>
      <c r="L20" s="79" t="s">
        <v>309</v>
      </c>
      <c r="M20" s="79" t="s">
        <v>182</v>
      </c>
      <c r="N20" s="73"/>
      <c r="O20" s="77"/>
      <c r="P20" s="77"/>
      <c r="Q20" s="79"/>
      <c r="R20" s="79"/>
      <c r="S20" s="79"/>
      <c r="T20" s="79"/>
    </row>
    <row r="21" spans="1:20" s="79" customFormat="1" ht="42.75" x14ac:dyDescent="0.45">
      <c r="A21" s="12">
        <v>21</v>
      </c>
      <c r="B21" s="12" t="s">
        <v>7</v>
      </c>
      <c r="C21" s="11" t="s">
        <v>301</v>
      </c>
      <c r="D21" s="12" t="s">
        <v>188</v>
      </c>
      <c r="E21" s="11" t="s">
        <v>300</v>
      </c>
      <c r="F21" s="11" t="s">
        <v>56</v>
      </c>
      <c r="G21" s="11" t="s">
        <v>65</v>
      </c>
      <c r="H21" s="12">
        <v>4</v>
      </c>
      <c r="I21" s="11" t="s">
        <v>73</v>
      </c>
      <c r="J21" s="11" t="s">
        <v>84</v>
      </c>
      <c r="K21" s="11" t="s">
        <v>104</v>
      </c>
      <c r="L21" s="11" t="s">
        <v>120</v>
      </c>
      <c r="M21" s="11" t="s">
        <v>137</v>
      </c>
      <c r="N21" s="73"/>
      <c r="O21" s="12"/>
      <c r="P21" s="77"/>
    </row>
    <row r="22" spans="1:20" s="11" customFormat="1" ht="57" x14ac:dyDescent="0.45">
      <c r="A22" s="12">
        <v>22</v>
      </c>
      <c r="B22" s="12" t="s">
        <v>7</v>
      </c>
      <c r="C22" s="11" t="s">
        <v>19</v>
      </c>
      <c r="D22" s="12" t="s">
        <v>188</v>
      </c>
      <c r="E22" s="11" t="s">
        <v>37</v>
      </c>
      <c r="F22" s="11" t="s">
        <v>57</v>
      </c>
      <c r="H22" s="12">
        <v>4</v>
      </c>
      <c r="I22" s="11" t="s">
        <v>72</v>
      </c>
      <c r="J22" s="11" t="s">
        <v>85</v>
      </c>
      <c r="K22" s="11" t="s">
        <v>105</v>
      </c>
      <c r="L22" s="11" t="s">
        <v>163</v>
      </c>
      <c r="M22" s="11" t="s">
        <v>138</v>
      </c>
      <c r="N22" s="73"/>
      <c r="O22" s="12"/>
      <c r="P22" s="77"/>
      <c r="Q22" s="79"/>
      <c r="R22" s="79"/>
      <c r="S22" s="79"/>
      <c r="T22" s="79"/>
    </row>
    <row r="23" spans="1:20" s="14" customFormat="1" ht="42.75" x14ac:dyDescent="0.45">
      <c r="A23" s="12">
        <v>23</v>
      </c>
      <c r="B23" s="12" t="s">
        <v>7</v>
      </c>
      <c r="C23" s="11" t="s">
        <v>20</v>
      </c>
      <c r="D23" s="12" t="s">
        <v>188</v>
      </c>
      <c r="E23" s="11" t="s">
        <v>299</v>
      </c>
      <c r="F23" s="11" t="s">
        <v>58</v>
      </c>
      <c r="G23" s="11"/>
      <c r="H23" s="12">
        <v>3</v>
      </c>
      <c r="I23" s="11" t="s">
        <v>72</v>
      </c>
      <c r="J23" s="11" t="s">
        <v>86</v>
      </c>
      <c r="K23" s="11" t="s">
        <v>106</v>
      </c>
      <c r="L23" s="11" t="s">
        <v>121</v>
      </c>
      <c r="M23" s="11" t="s">
        <v>139</v>
      </c>
      <c r="N23" s="73"/>
      <c r="O23" s="12"/>
      <c r="P23" s="13"/>
    </row>
    <row r="24" spans="1:20" s="11" customFormat="1" ht="57" x14ac:dyDescent="0.45">
      <c r="A24" s="12">
        <v>24</v>
      </c>
      <c r="B24" s="12" t="s">
        <v>7</v>
      </c>
      <c r="C24" s="11" t="s">
        <v>21</v>
      </c>
      <c r="D24" s="12" t="s">
        <v>188</v>
      </c>
      <c r="E24" s="11" t="s">
        <v>38</v>
      </c>
      <c r="F24" s="11" t="s">
        <v>59</v>
      </c>
      <c r="H24" s="12">
        <v>2</v>
      </c>
      <c r="I24" s="11" t="s">
        <v>72</v>
      </c>
      <c r="J24" s="11" t="s">
        <v>87</v>
      </c>
      <c r="K24" s="11" t="s">
        <v>107</v>
      </c>
      <c r="L24" s="11" t="s">
        <v>122</v>
      </c>
      <c r="M24" s="11" t="s">
        <v>140</v>
      </c>
      <c r="N24" s="73"/>
      <c r="O24" s="12"/>
      <c r="P24" s="77"/>
      <c r="Q24" s="79"/>
      <c r="R24" s="79"/>
      <c r="S24" s="79"/>
      <c r="T24" s="79"/>
    </row>
    <row r="25" spans="1:20" s="11" customFormat="1" ht="42.75" x14ac:dyDescent="0.45">
      <c r="A25" s="13">
        <v>25</v>
      </c>
      <c r="B25" s="13" t="s">
        <v>330</v>
      </c>
      <c r="C25" s="14" t="s">
        <v>22</v>
      </c>
      <c r="D25" s="13" t="s">
        <v>188</v>
      </c>
      <c r="E25" s="14" t="s">
        <v>39</v>
      </c>
      <c r="F25" s="14" t="s">
        <v>60</v>
      </c>
      <c r="G25" s="14"/>
      <c r="H25" s="13">
        <v>2</v>
      </c>
      <c r="I25" s="14" t="s">
        <v>73</v>
      </c>
      <c r="J25" s="14" t="s">
        <v>88</v>
      </c>
      <c r="K25" s="14" t="s">
        <v>108</v>
      </c>
      <c r="L25" s="14" t="s">
        <v>123</v>
      </c>
      <c r="M25" s="14" t="s">
        <v>141</v>
      </c>
      <c r="N25" s="85"/>
      <c r="O25" s="13"/>
      <c r="P25" s="77"/>
      <c r="Q25" s="79"/>
      <c r="R25" s="79"/>
      <c r="S25" s="79"/>
      <c r="T25" s="79"/>
    </row>
    <row r="26" spans="1:20" s="11" customFormat="1" ht="142.5" x14ac:dyDescent="0.45">
      <c r="A26" s="12">
        <v>26</v>
      </c>
      <c r="B26" s="12" t="s">
        <v>7</v>
      </c>
      <c r="C26" s="11" t="s">
        <v>268</v>
      </c>
      <c r="D26" s="12" t="s">
        <v>188</v>
      </c>
      <c r="E26" s="11" t="s">
        <v>275</v>
      </c>
      <c r="F26" s="64" t="s">
        <v>273</v>
      </c>
      <c r="G26" s="11" t="s">
        <v>274</v>
      </c>
      <c r="H26" s="12">
        <v>5</v>
      </c>
      <c r="I26" s="11" t="s">
        <v>72</v>
      </c>
      <c r="J26" s="11" t="s">
        <v>276</v>
      </c>
      <c r="K26" s="11" t="s">
        <v>277</v>
      </c>
      <c r="L26" s="11" t="s">
        <v>279</v>
      </c>
      <c r="M26" s="17" t="s">
        <v>280</v>
      </c>
      <c r="N26" s="73"/>
      <c r="O26" s="12"/>
      <c r="P26" s="77"/>
      <c r="Q26" s="79"/>
      <c r="R26" s="79"/>
      <c r="S26" s="79"/>
      <c r="T26" s="79"/>
    </row>
    <row r="27" spans="1:20" s="11" customFormat="1" ht="42.75" x14ac:dyDescent="0.45">
      <c r="A27" s="16">
        <v>27</v>
      </c>
      <c r="B27" s="16"/>
      <c r="C27" s="15" t="s">
        <v>23</v>
      </c>
      <c r="D27" s="16" t="s">
        <v>189</v>
      </c>
      <c r="E27" s="15" t="s">
        <v>40</v>
      </c>
      <c r="F27" s="15" t="s">
        <v>61</v>
      </c>
      <c r="G27" s="15"/>
      <c r="H27" s="16">
        <v>4</v>
      </c>
      <c r="I27" s="15" t="s">
        <v>72</v>
      </c>
      <c r="J27" s="15" t="s">
        <v>89</v>
      </c>
      <c r="K27" s="15" t="s">
        <v>109</v>
      </c>
      <c r="L27" s="15" t="s">
        <v>114</v>
      </c>
      <c r="M27" s="15" t="s">
        <v>142</v>
      </c>
      <c r="N27" s="73"/>
      <c r="O27" s="16"/>
      <c r="P27" s="77"/>
      <c r="Q27" s="79"/>
      <c r="R27" s="79"/>
      <c r="S27" s="79"/>
      <c r="T27" s="79"/>
    </row>
    <row r="28" spans="1:20" s="90" customFormat="1" ht="42.75" x14ac:dyDescent="0.45">
      <c r="A28" s="89">
        <v>29</v>
      </c>
      <c r="B28" s="89" t="s">
        <v>331</v>
      </c>
      <c r="C28" s="90" t="s">
        <v>24</v>
      </c>
      <c r="D28" s="89" t="s">
        <v>189</v>
      </c>
      <c r="E28" s="90" t="s">
        <v>41</v>
      </c>
      <c r="F28" s="90" t="s">
        <v>62</v>
      </c>
      <c r="H28" s="89">
        <v>3</v>
      </c>
      <c r="I28" s="90" t="s">
        <v>72</v>
      </c>
      <c r="J28" s="90" t="s">
        <v>90</v>
      </c>
      <c r="K28" s="90" t="s">
        <v>110</v>
      </c>
      <c r="L28" s="90" t="s">
        <v>114</v>
      </c>
      <c r="M28" s="90" t="s">
        <v>143</v>
      </c>
      <c r="N28" s="85"/>
      <c r="O28" s="89"/>
      <c r="P28" s="89"/>
    </row>
    <row r="29" spans="1:20" s="90" customFormat="1" ht="99.75" x14ac:dyDescent="0.45">
      <c r="A29" s="89">
        <v>30</v>
      </c>
      <c r="B29" s="89" t="s">
        <v>331</v>
      </c>
      <c r="C29" s="90" t="s">
        <v>25</v>
      </c>
      <c r="D29" s="89" t="s">
        <v>189</v>
      </c>
      <c r="E29" s="90" t="s">
        <v>228</v>
      </c>
      <c r="F29" s="90" t="s">
        <v>310</v>
      </c>
      <c r="H29" s="89">
        <v>3</v>
      </c>
      <c r="I29" s="90" t="s">
        <v>73</v>
      </c>
      <c r="J29" s="90" t="s">
        <v>311</v>
      </c>
      <c r="K29" s="90" t="s">
        <v>111</v>
      </c>
      <c r="L29" s="90" t="s">
        <v>229</v>
      </c>
      <c r="M29" s="90" t="s">
        <v>144</v>
      </c>
      <c r="N29" s="85"/>
      <c r="O29" s="89"/>
      <c r="P29" s="89"/>
    </row>
    <row r="30" spans="1:20" s="15" customFormat="1" ht="42.75" x14ac:dyDescent="0.45">
      <c r="A30" s="16">
        <v>31</v>
      </c>
      <c r="B30" s="16" t="s">
        <v>7</v>
      </c>
      <c r="C30" s="15" t="s">
        <v>26</v>
      </c>
      <c r="D30" s="16" t="s">
        <v>189</v>
      </c>
      <c r="E30" s="15" t="s">
        <v>230</v>
      </c>
      <c r="F30" s="15" t="s">
        <v>231</v>
      </c>
      <c r="G30" s="15" t="s">
        <v>232</v>
      </c>
      <c r="H30" s="16">
        <v>3</v>
      </c>
      <c r="I30" s="15" t="s">
        <v>72</v>
      </c>
      <c r="J30" s="15" t="s">
        <v>91</v>
      </c>
      <c r="K30" s="15" t="s">
        <v>112</v>
      </c>
      <c r="L30" s="15" t="s">
        <v>229</v>
      </c>
      <c r="M30" s="15" t="s">
        <v>145</v>
      </c>
      <c r="N30" s="73"/>
      <c r="O30" s="16"/>
      <c r="P30" s="80"/>
      <c r="Q30" s="81"/>
      <c r="R30" s="81"/>
      <c r="S30" s="81"/>
      <c r="T30" s="81"/>
    </row>
    <row r="31" spans="1:20" s="15" customFormat="1" ht="85.5" x14ac:dyDescent="0.45">
      <c r="A31" s="16">
        <v>32</v>
      </c>
      <c r="B31" s="16" t="s">
        <v>7</v>
      </c>
      <c r="C31" s="15" t="s">
        <v>193</v>
      </c>
      <c r="D31" s="16" t="s">
        <v>189</v>
      </c>
      <c r="E31" s="15" t="s">
        <v>194</v>
      </c>
      <c r="F31" s="15" t="s">
        <v>202</v>
      </c>
      <c r="H31" s="16">
        <v>3</v>
      </c>
      <c r="I31" s="15" t="s">
        <v>73</v>
      </c>
      <c r="J31" s="15" t="s">
        <v>233</v>
      </c>
      <c r="K31" s="15" t="s">
        <v>234</v>
      </c>
      <c r="L31" s="15" t="s">
        <v>235</v>
      </c>
      <c r="M31" s="15" t="s">
        <v>236</v>
      </c>
      <c r="N31" s="73"/>
      <c r="O31" s="16"/>
      <c r="P31" s="80"/>
      <c r="Q31" s="81"/>
      <c r="R31" s="81"/>
      <c r="S31" s="81"/>
      <c r="T31" s="81"/>
    </row>
    <row r="32" spans="1:20" s="15" customFormat="1" ht="228" x14ac:dyDescent="0.45">
      <c r="A32" s="16">
        <v>33</v>
      </c>
      <c r="B32" s="16" t="s">
        <v>7</v>
      </c>
      <c r="C32" s="15" t="s">
        <v>269</v>
      </c>
      <c r="D32" s="16" t="s">
        <v>286</v>
      </c>
      <c r="E32" s="15" t="s">
        <v>283</v>
      </c>
      <c r="F32" s="15" t="s">
        <v>281</v>
      </c>
      <c r="G32" s="15" t="s">
        <v>282</v>
      </c>
      <c r="H32" s="16">
        <v>5</v>
      </c>
      <c r="I32" s="15" t="s">
        <v>73</v>
      </c>
      <c r="J32" s="15" t="s">
        <v>284</v>
      </c>
      <c r="K32" s="15" t="s">
        <v>285</v>
      </c>
      <c r="L32" s="15" t="s">
        <v>287</v>
      </c>
      <c r="M32" s="65" t="s">
        <v>288</v>
      </c>
      <c r="N32" s="73"/>
      <c r="O32" s="16"/>
      <c r="P32" s="80"/>
      <c r="Q32" s="81"/>
      <c r="R32" s="81"/>
      <c r="S32" s="81"/>
      <c r="T32" s="81"/>
    </row>
    <row r="33" spans="1:20" s="67" customFormat="1" ht="28.5" x14ac:dyDescent="0.45">
      <c r="A33" s="66">
        <v>34</v>
      </c>
      <c r="B33" s="66" t="s">
        <v>7</v>
      </c>
      <c r="C33" s="67" t="s">
        <v>180</v>
      </c>
      <c r="D33" s="66" t="s">
        <v>253</v>
      </c>
      <c r="E33" s="67" t="s">
        <v>317</v>
      </c>
      <c r="F33" s="67" t="s">
        <v>49</v>
      </c>
      <c r="G33" s="67" t="s">
        <v>181</v>
      </c>
      <c r="H33" s="66">
        <v>5</v>
      </c>
      <c r="I33" s="67" t="s">
        <v>72</v>
      </c>
      <c r="J33" s="67" t="s">
        <v>204</v>
      </c>
      <c r="N33" s="73"/>
      <c r="O33" s="66"/>
      <c r="P33" s="76"/>
      <c r="Q33" s="82"/>
      <c r="R33" s="82"/>
      <c r="S33" s="82"/>
      <c r="T33" s="82"/>
    </row>
    <row r="34" spans="1:20" s="67" customFormat="1" ht="96.95" customHeight="1" x14ac:dyDescent="0.45">
      <c r="A34" s="66">
        <v>35</v>
      </c>
      <c r="B34" s="66" t="s">
        <v>7</v>
      </c>
      <c r="C34" s="67" t="s">
        <v>177</v>
      </c>
      <c r="D34" s="66" t="s">
        <v>253</v>
      </c>
      <c r="E34" s="67" t="s">
        <v>323</v>
      </c>
      <c r="F34" s="67" t="s">
        <v>175</v>
      </c>
      <c r="H34" s="66">
        <v>4</v>
      </c>
      <c r="I34" s="67" t="s">
        <v>147</v>
      </c>
      <c r="J34" s="67" t="s">
        <v>178</v>
      </c>
      <c r="K34" s="67" t="s">
        <v>205</v>
      </c>
      <c r="N34" s="73"/>
      <c r="O34" s="66"/>
      <c r="P34" s="76"/>
      <c r="Q34" s="82"/>
      <c r="R34" s="82"/>
      <c r="S34" s="82"/>
      <c r="T34" s="82"/>
    </row>
    <row r="35" spans="1:20" s="67" customFormat="1" ht="123" customHeight="1" x14ac:dyDescent="0.45">
      <c r="A35" s="66">
        <v>36</v>
      </c>
      <c r="B35" s="66" t="s">
        <v>7</v>
      </c>
      <c r="C35" s="67" t="s">
        <v>27</v>
      </c>
      <c r="D35" s="66" t="s">
        <v>253</v>
      </c>
      <c r="E35" s="67" t="s">
        <v>42</v>
      </c>
      <c r="F35" s="67" t="s">
        <v>175</v>
      </c>
      <c r="H35" s="66">
        <v>4</v>
      </c>
      <c r="I35" s="67" t="s">
        <v>176</v>
      </c>
      <c r="J35" s="67" t="s">
        <v>179</v>
      </c>
      <c r="L35" s="67" t="s">
        <v>203</v>
      </c>
      <c r="N35" s="73"/>
      <c r="O35" s="66"/>
      <c r="P35" s="76"/>
      <c r="Q35" s="82"/>
      <c r="R35" s="82"/>
      <c r="S35" s="82"/>
      <c r="T35" s="82"/>
    </row>
    <row r="36" spans="1:20" s="67" customFormat="1" ht="114" x14ac:dyDescent="0.45">
      <c r="A36" s="66">
        <v>38</v>
      </c>
      <c r="B36" s="66" t="s">
        <v>7</v>
      </c>
      <c r="C36" s="67" t="s">
        <v>318</v>
      </c>
      <c r="D36" s="66" t="s">
        <v>253</v>
      </c>
      <c r="E36" s="67" t="s">
        <v>320</v>
      </c>
      <c r="F36" s="67" t="s">
        <v>291</v>
      </c>
      <c r="G36" s="67" t="s">
        <v>319</v>
      </c>
      <c r="H36" s="66">
        <v>4</v>
      </c>
      <c r="I36" s="67" t="s">
        <v>73</v>
      </c>
      <c r="J36" s="67" t="s">
        <v>321</v>
      </c>
      <c r="L36" s="67" t="s">
        <v>229</v>
      </c>
      <c r="N36" s="73"/>
      <c r="O36" s="66"/>
      <c r="P36" s="76"/>
      <c r="Q36" s="82"/>
      <c r="R36" s="82"/>
      <c r="S36" s="82"/>
      <c r="T36" s="82"/>
    </row>
    <row r="37" spans="1:20" s="67" customFormat="1" ht="96.95" customHeight="1" x14ac:dyDescent="0.45">
      <c r="A37" s="66">
        <v>39</v>
      </c>
      <c r="B37" s="66" t="s">
        <v>7</v>
      </c>
      <c r="C37" s="67" t="s">
        <v>322</v>
      </c>
      <c r="D37" s="66" t="s">
        <v>253</v>
      </c>
      <c r="E37" s="67" t="s">
        <v>254</v>
      </c>
      <c r="F37" s="67" t="s">
        <v>175</v>
      </c>
      <c r="H37" s="68" t="s">
        <v>256</v>
      </c>
      <c r="I37" s="67" t="s">
        <v>147</v>
      </c>
      <c r="J37" s="67" t="s">
        <v>255</v>
      </c>
      <c r="N37" s="73"/>
      <c r="O37" s="66"/>
      <c r="P37" s="76"/>
      <c r="Q37" s="82"/>
      <c r="R37" s="82"/>
      <c r="S37" s="82"/>
      <c r="T37" s="82"/>
    </row>
    <row r="38" spans="1:20" x14ac:dyDescent="0.45">
      <c r="F38" s="33"/>
      <c r="M38" s="63"/>
    </row>
    <row r="39" spans="1:20" x14ac:dyDescent="0.45">
      <c r="M39" s="63"/>
    </row>
    <row r="48" spans="1:20" x14ac:dyDescent="0.45">
      <c r="F48"/>
    </row>
  </sheetData>
  <autoFilter ref="A1:O37" xr:uid="{00000000-0001-0000-0000-000000000000}">
    <sortState xmlns:xlrd2="http://schemas.microsoft.com/office/spreadsheetml/2017/richdata2" ref="A2:O37">
      <sortCondition ref="A1:A37"/>
    </sortState>
  </autoFilter>
  <sortState xmlns:xlrd2="http://schemas.microsoft.com/office/spreadsheetml/2017/richdata2" ref="A2:O37">
    <sortCondition ref="E1:E37"/>
  </sortState>
  <pageMargins left="0.7" right="0.7" top="0.75" bottom="0.75" header="0.3" footer="0.3"/>
  <pageSetup paperSize="9" scale="29" orientation="portrait" horizontalDpi="0" verticalDpi="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5DA47-F831-4146-AC28-9EC3C4B9966E}">
  <dimension ref="A1"/>
  <sheetViews>
    <sheetView workbookViewId="0"/>
  </sheetViews>
  <sheetFormatPr defaultRowHeight="14.25" x14ac:dyDescent="0.4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CF048-3C7F-433B-8DE4-B22EF6CB1206}">
  <dimension ref="A1"/>
  <sheetViews>
    <sheetView workbookViewId="0"/>
  </sheetViews>
  <sheetFormatPr defaultRowHeight="14.25" x14ac:dyDescent="0.4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033E-76B4-434C-87E0-80E6A3C700C8}">
  <sheetPr>
    <pageSetUpPr fitToPage="1"/>
  </sheetPr>
  <dimension ref="A1:O36"/>
  <sheetViews>
    <sheetView topLeftCell="A11" workbookViewId="0">
      <selection activeCell="B20" sqref="B20"/>
    </sheetView>
  </sheetViews>
  <sheetFormatPr defaultColWidth="11.3984375" defaultRowHeight="14.25" x14ac:dyDescent="0.45"/>
  <cols>
    <col min="1" max="1" width="3.265625" customWidth="1"/>
    <col min="2" max="2" width="10.3984375" customWidth="1"/>
    <col min="3" max="3" width="8.3984375" customWidth="1"/>
    <col min="4" max="4" width="6.3984375" customWidth="1"/>
    <col min="5" max="5" width="26" customWidth="1"/>
    <col min="6" max="6" width="9.3984375" style="1" customWidth="1"/>
    <col min="7" max="7" width="8.73046875" style="1" customWidth="1"/>
    <col min="8" max="8" width="12.86328125" style="1" customWidth="1"/>
    <col min="9" max="9" width="9.86328125" style="1" customWidth="1"/>
    <col min="10" max="10" width="7.1328125" style="1" customWidth="1"/>
    <col min="11" max="11" width="3.265625" customWidth="1"/>
    <col min="15" max="15" width="12.73046875" style="1" customWidth="1"/>
  </cols>
  <sheetData>
    <row r="1" spans="1:15" ht="48.95" customHeight="1" x14ac:dyDescent="0.45">
      <c r="A1" s="61"/>
      <c r="B1" s="104"/>
      <c r="C1" s="104"/>
      <c r="D1" s="104"/>
      <c r="E1" s="104"/>
      <c r="F1" s="104"/>
      <c r="G1" s="104"/>
      <c r="H1" s="104"/>
      <c r="I1" s="43"/>
      <c r="J1" s="43"/>
      <c r="K1" s="46"/>
      <c r="O1" s="44"/>
    </row>
    <row r="2" spans="1:15" ht="18" x14ac:dyDescent="0.45">
      <c r="A2" s="57"/>
      <c r="B2" s="106" t="s">
        <v>238</v>
      </c>
      <c r="C2" s="106"/>
      <c r="D2" s="106"/>
      <c r="E2" s="106"/>
      <c r="F2" s="106"/>
      <c r="G2" s="106"/>
      <c r="H2" s="106"/>
      <c r="I2" s="47"/>
      <c r="J2" s="47"/>
      <c r="K2" s="48"/>
    </row>
    <row r="3" spans="1:15" ht="18.95" customHeight="1" x14ac:dyDescent="0.45">
      <c r="A3" s="57"/>
      <c r="B3" s="105"/>
      <c r="C3" s="105"/>
      <c r="D3" s="105"/>
      <c r="E3" s="105"/>
      <c r="F3" s="105"/>
      <c r="G3" s="105"/>
      <c r="H3" s="105"/>
      <c r="K3" s="48"/>
    </row>
    <row r="4" spans="1:15" ht="15.4" x14ac:dyDescent="0.45">
      <c r="A4" s="57"/>
      <c r="B4" s="107" t="s">
        <v>249</v>
      </c>
      <c r="C4" s="107"/>
      <c r="D4" s="107"/>
      <c r="E4" s="107"/>
      <c r="F4" s="107"/>
      <c r="G4" s="107"/>
      <c r="H4" s="107"/>
      <c r="I4" s="49"/>
      <c r="J4" s="49"/>
      <c r="K4" s="48"/>
    </row>
    <row r="5" spans="1:15" ht="15.4" x14ac:dyDescent="0.45">
      <c r="A5" s="57"/>
      <c r="B5" s="107" t="s">
        <v>247</v>
      </c>
      <c r="C5" s="107"/>
      <c r="D5" s="107"/>
      <c r="E5" s="107"/>
      <c r="F5" s="107"/>
      <c r="G5" s="107"/>
      <c r="H5" s="107"/>
      <c r="I5" s="49"/>
      <c r="J5" s="49"/>
      <c r="K5" s="48"/>
    </row>
    <row r="6" spans="1:15" x14ac:dyDescent="0.45">
      <c r="A6" s="57"/>
      <c r="B6" s="105"/>
      <c r="C6" s="105"/>
      <c r="D6" s="105"/>
      <c r="E6" s="105"/>
      <c r="F6" s="105"/>
      <c r="G6" s="105"/>
      <c r="H6" s="105"/>
      <c r="K6" s="48"/>
    </row>
    <row r="7" spans="1:15" ht="30.95" customHeight="1" x14ac:dyDescent="0.45">
      <c r="A7" s="57"/>
      <c r="B7" s="108" t="s">
        <v>239</v>
      </c>
      <c r="C7" s="108"/>
      <c r="D7" s="108"/>
      <c r="E7" s="108"/>
      <c r="F7" s="108"/>
      <c r="G7" s="108"/>
      <c r="H7" s="108"/>
      <c r="I7" s="40"/>
      <c r="K7" s="48"/>
    </row>
    <row r="8" spans="1:15" s="3" customFormat="1" ht="30" customHeight="1" x14ac:dyDescent="0.45">
      <c r="A8" s="58"/>
      <c r="B8" s="109" t="s">
        <v>240</v>
      </c>
      <c r="C8" s="109"/>
      <c r="D8" s="109"/>
      <c r="E8" s="102" t="s">
        <v>296</v>
      </c>
      <c r="F8" s="102"/>
      <c r="G8" s="102"/>
      <c r="H8" s="102"/>
      <c r="I8" s="54"/>
      <c r="J8" s="4"/>
      <c r="K8" s="50"/>
      <c r="O8" s="4"/>
    </row>
    <row r="9" spans="1:15" s="3" customFormat="1" ht="30" customHeight="1" x14ac:dyDescent="0.45">
      <c r="A9" s="58"/>
      <c r="B9" s="103" t="s">
        <v>241</v>
      </c>
      <c r="C9" s="103"/>
      <c r="D9" s="103"/>
      <c r="E9" s="102"/>
      <c r="F9" s="102"/>
      <c r="G9" s="102"/>
      <c r="H9" s="102"/>
      <c r="I9" s="54"/>
      <c r="J9" s="4"/>
      <c r="K9" s="50"/>
      <c r="O9" s="4"/>
    </row>
    <row r="10" spans="1:15" s="3" customFormat="1" ht="30" customHeight="1" x14ac:dyDescent="0.45">
      <c r="A10" s="58"/>
      <c r="B10" s="103" t="s">
        <v>242</v>
      </c>
      <c r="C10" s="103"/>
      <c r="D10" s="103"/>
      <c r="E10" s="102"/>
      <c r="F10" s="102"/>
      <c r="G10" s="102"/>
      <c r="H10" s="102"/>
      <c r="I10" s="54"/>
      <c r="J10" s="4"/>
      <c r="K10" s="50"/>
      <c r="O10" s="4"/>
    </row>
    <row r="11" spans="1:15" s="3" customFormat="1" ht="30" customHeight="1" x14ac:dyDescent="0.45">
      <c r="A11" s="58"/>
      <c r="B11" s="109" t="s">
        <v>243</v>
      </c>
      <c r="C11" s="109"/>
      <c r="D11" s="109"/>
      <c r="E11" s="102"/>
      <c r="F11" s="102"/>
      <c r="G11" s="102"/>
      <c r="H11" s="102"/>
      <c r="I11" s="54"/>
      <c r="J11" s="4"/>
      <c r="K11" s="50"/>
      <c r="O11" s="4"/>
    </row>
    <row r="12" spans="1:15" s="3" customFormat="1" ht="30" customHeight="1" x14ac:dyDescent="0.45">
      <c r="A12" s="58"/>
      <c r="B12" s="103" t="s">
        <v>244</v>
      </c>
      <c r="C12" s="103"/>
      <c r="D12" s="103"/>
      <c r="E12" s="102"/>
      <c r="F12" s="102"/>
      <c r="G12" s="102"/>
      <c r="H12" s="102"/>
      <c r="I12" s="54"/>
      <c r="J12" s="4"/>
      <c r="K12" s="50"/>
      <c r="O12" s="4"/>
    </row>
    <row r="13" spans="1:15" s="3" customFormat="1" ht="30" customHeight="1" x14ac:dyDescent="0.45">
      <c r="A13" s="58"/>
      <c r="B13" s="103" t="s">
        <v>245</v>
      </c>
      <c r="C13" s="103"/>
      <c r="D13" s="103"/>
      <c r="E13" s="102"/>
      <c r="F13" s="102"/>
      <c r="G13" s="102"/>
      <c r="H13" s="102"/>
      <c r="I13" s="54"/>
      <c r="J13" s="4"/>
      <c r="K13" s="50"/>
      <c r="O13" s="4"/>
    </row>
    <row r="14" spans="1:15" s="3" customFormat="1" ht="30" customHeight="1" x14ac:dyDescent="0.45">
      <c r="A14" s="58"/>
      <c r="B14" s="103" t="s">
        <v>246</v>
      </c>
      <c r="C14" s="103"/>
      <c r="D14" s="103"/>
      <c r="E14" s="102"/>
      <c r="F14" s="102"/>
      <c r="G14" s="102"/>
      <c r="H14" s="102"/>
      <c r="I14" s="54"/>
      <c r="J14" s="4"/>
      <c r="K14" s="50"/>
      <c r="O14" s="4"/>
    </row>
    <row r="15" spans="1:15" s="3" customFormat="1" ht="45" customHeight="1" x14ac:dyDescent="0.45">
      <c r="A15" s="58"/>
      <c r="B15" s="103" t="s">
        <v>248</v>
      </c>
      <c r="C15" s="103"/>
      <c r="D15" s="103"/>
      <c r="E15" s="102"/>
      <c r="F15" s="102"/>
      <c r="G15" s="102"/>
      <c r="H15" s="102"/>
      <c r="I15" s="54"/>
      <c r="J15" s="4"/>
      <c r="K15" s="50"/>
      <c r="O15" s="4"/>
    </row>
    <row r="16" spans="1:15" x14ac:dyDescent="0.45">
      <c r="A16" s="57"/>
      <c r="K16" s="48"/>
    </row>
    <row r="17" spans="1:15" x14ac:dyDescent="0.45">
      <c r="A17" s="57"/>
      <c r="K17" s="48"/>
    </row>
    <row r="18" spans="1:15" ht="30" customHeight="1" x14ac:dyDescent="0.45">
      <c r="A18" s="57"/>
      <c r="B18" s="101" t="s">
        <v>298</v>
      </c>
      <c r="C18" s="101"/>
      <c r="D18" s="101"/>
      <c r="E18" s="101"/>
      <c r="F18" s="101"/>
      <c r="G18" s="101"/>
      <c r="H18" s="101"/>
      <c r="I18" s="53"/>
      <c r="K18" s="48"/>
    </row>
    <row r="19" spans="1:15" s="33" customFormat="1" ht="50.1" customHeight="1" x14ac:dyDescent="0.45">
      <c r="A19" s="59"/>
      <c r="B19" s="56" t="s">
        <v>263</v>
      </c>
      <c r="C19" s="103" t="s">
        <v>267</v>
      </c>
      <c r="D19" s="110"/>
      <c r="E19" s="110"/>
      <c r="F19" s="62" t="s">
        <v>264</v>
      </c>
      <c r="G19" s="38" t="s">
        <v>265</v>
      </c>
      <c r="H19" s="38" t="s">
        <v>266</v>
      </c>
      <c r="I19" s="38" t="s">
        <v>250</v>
      </c>
      <c r="J19" s="39"/>
      <c r="K19" s="51"/>
      <c r="O19" s="29"/>
    </row>
    <row r="20" spans="1:15" ht="15" customHeight="1" x14ac:dyDescent="0.45">
      <c r="A20" s="57"/>
      <c r="B20" s="42" t="s">
        <v>257</v>
      </c>
      <c r="C20" s="93" t="e">
        <f>VLOOKUP(B20,Courses!C$3:I$37,3,FALSE)</f>
        <v>#N/A</v>
      </c>
      <c r="D20" s="94"/>
      <c r="E20" s="95"/>
      <c r="F20" s="55" t="e">
        <f>VLOOKUP(B20,Courses!C$3:I$37,2,FALSE)</f>
        <v>#N/A</v>
      </c>
      <c r="G20" s="41" t="str">
        <f>IF(B20="Select","",VLOOKUP(B20,Courses!C$3:I$37,6,FALSE))</f>
        <v/>
      </c>
      <c r="H20" s="83" t="e">
        <f>VLOOKUP(B20,Courses!C$3:I$37,7,FALSE)</f>
        <v>#N/A</v>
      </c>
      <c r="I20" s="41"/>
      <c r="J20" s="29"/>
      <c r="K20" s="48"/>
    </row>
    <row r="21" spans="1:15" ht="15" customHeight="1" x14ac:dyDescent="0.45">
      <c r="A21" s="57"/>
      <c r="B21" s="42" t="s">
        <v>257</v>
      </c>
      <c r="C21" s="93" t="e">
        <f>VLOOKUP(B21,Courses!C$3:I$37,3,FALSE)</f>
        <v>#N/A</v>
      </c>
      <c r="D21" s="94"/>
      <c r="E21" s="95"/>
      <c r="F21" s="55" t="e">
        <f>VLOOKUP(B21,Courses!C$3:I$37,2,FALSE)</f>
        <v>#N/A</v>
      </c>
      <c r="G21" s="41" t="str">
        <f>IF(B21="Select","",VLOOKUP(B21,Courses!C$3:I$37,6,FALSE))</f>
        <v/>
      </c>
      <c r="H21" s="83" t="e">
        <f>VLOOKUP(B21,Courses!C$3:I$37,7,FALSE)</f>
        <v>#N/A</v>
      </c>
      <c r="I21" s="41"/>
      <c r="J21" s="29"/>
      <c r="K21" s="48"/>
    </row>
    <row r="22" spans="1:15" ht="15" customHeight="1" x14ac:dyDescent="0.45">
      <c r="A22" s="57"/>
      <c r="B22" s="42" t="s">
        <v>257</v>
      </c>
      <c r="C22" s="93" t="e">
        <f>VLOOKUP(B22,Courses!C$3:I$37,3,FALSE)</f>
        <v>#N/A</v>
      </c>
      <c r="D22" s="94"/>
      <c r="E22" s="95"/>
      <c r="F22" s="55" t="e">
        <f>VLOOKUP(B22,Courses!C$3:I$37,2,FALSE)</f>
        <v>#N/A</v>
      </c>
      <c r="G22" s="41" t="str">
        <f>IF(B22="Select","",VLOOKUP(B22,Courses!C$3:I$37,6,FALSE))</f>
        <v/>
      </c>
      <c r="H22" s="83" t="e">
        <f>VLOOKUP(B22,Courses!C$3:I$37,7,FALSE)</f>
        <v>#N/A</v>
      </c>
      <c r="I22" s="41"/>
      <c r="J22" s="29"/>
      <c r="K22" s="48"/>
    </row>
    <row r="23" spans="1:15" ht="15" customHeight="1" x14ac:dyDescent="0.45">
      <c r="A23" s="57"/>
      <c r="B23" s="42" t="s">
        <v>257</v>
      </c>
      <c r="C23" s="93" t="e">
        <f>VLOOKUP(B23,Courses!C$3:I$37,3,FALSE)</f>
        <v>#N/A</v>
      </c>
      <c r="D23" s="94"/>
      <c r="E23" s="95"/>
      <c r="F23" s="55" t="e">
        <f>VLOOKUP(B23,Courses!C$3:I$37,2,FALSE)</f>
        <v>#N/A</v>
      </c>
      <c r="G23" s="41" t="str">
        <f>IF(B23="Select","",VLOOKUP(B23,Courses!C$3:I$37,6,FALSE))</f>
        <v/>
      </c>
      <c r="H23" s="83" t="e">
        <f>VLOOKUP(B23,Courses!C$3:I$37,7,FALSE)</f>
        <v>#N/A</v>
      </c>
      <c r="I23" s="41"/>
      <c r="J23" s="29"/>
      <c r="K23" s="48"/>
    </row>
    <row r="24" spans="1:15" ht="15" customHeight="1" x14ac:dyDescent="0.45">
      <c r="A24" s="57"/>
      <c r="B24" s="42" t="s">
        <v>257</v>
      </c>
      <c r="C24" s="93" t="e">
        <f>VLOOKUP(B24,Courses!C$3:I$37,3,FALSE)</f>
        <v>#N/A</v>
      </c>
      <c r="D24" s="94"/>
      <c r="E24" s="95"/>
      <c r="F24" s="55" t="e">
        <f>VLOOKUP(B24,Courses!C$3:I$37,2,FALSE)</f>
        <v>#N/A</v>
      </c>
      <c r="G24" s="41" t="str">
        <f>IF(B24="Select","",VLOOKUP(B24,Courses!C$3:I$37,6,FALSE))</f>
        <v/>
      </c>
      <c r="H24" s="83" t="e">
        <f>VLOOKUP(B24,Courses!C$3:I$37,7,FALSE)</f>
        <v>#N/A</v>
      </c>
      <c r="I24" s="41"/>
      <c r="J24" s="29"/>
      <c r="K24" s="48"/>
    </row>
    <row r="25" spans="1:15" ht="15" customHeight="1" x14ac:dyDescent="0.45">
      <c r="A25" s="57"/>
      <c r="B25" s="42" t="s">
        <v>257</v>
      </c>
      <c r="C25" s="93" t="e">
        <f>VLOOKUP(B25,Courses!C$3:I$37,3,FALSE)</f>
        <v>#N/A</v>
      </c>
      <c r="D25" s="94"/>
      <c r="E25" s="95"/>
      <c r="F25" s="55" t="e">
        <f>VLOOKUP(B25,Courses!C$3:I$37,2,FALSE)</f>
        <v>#N/A</v>
      </c>
      <c r="G25" s="41" t="str">
        <f>IF(B25="Select","",VLOOKUP(B25,Courses!C$3:I$37,6,FALSE))</f>
        <v/>
      </c>
      <c r="H25" s="83" t="e">
        <f>VLOOKUP(B25,Courses!C$3:I$37,7,FALSE)</f>
        <v>#N/A</v>
      </c>
      <c r="I25" s="41"/>
      <c r="J25" s="29"/>
      <c r="K25" s="48"/>
    </row>
    <row r="26" spans="1:15" ht="15" customHeight="1" x14ac:dyDescent="0.45">
      <c r="A26" s="57"/>
      <c r="B26" s="42" t="s">
        <v>257</v>
      </c>
      <c r="C26" s="93" t="e">
        <f>VLOOKUP(B26,Courses!C$3:I$37,3,FALSE)</f>
        <v>#N/A</v>
      </c>
      <c r="D26" s="94"/>
      <c r="E26" s="95"/>
      <c r="F26" s="55" t="e">
        <f>VLOOKUP(B26,Courses!C$3:I$37,2,FALSE)</f>
        <v>#N/A</v>
      </c>
      <c r="G26" s="41" t="str">
        <f>IF(B26="Select","",VLOOKUP(B26,Courses!C$3:I$37,6,FALSE))</f>
        <v/>
      </c>
      <c r="H26" s="83" t="e">
        <f>VLOOKUP(B26,Courses!C$3:I$37,7,FALSE)</f>
        <v>#N/A</v>
      </c>
      <c r="I26" s="41"/>
      <c r="J26" s="29"/>
      <c r="K26" s="48"/>
    </row>
    <row r="27" spans="1:15" ht="15" customHeight="1" x14ac:dyDescent="0.45">
      <c r="A27" s="57"/>
      <c r="B27" s="42" t="s">
        <v>257</v>
      </c>
      <c r="C27" s="93" t="e">
        <f>VLOOKUP(B27,Courses!C$3:I$37,3,FALSE)</f>
        <v>#N/A</v>
      </c>
      <c r="D27" s="94"/>
      <c r="E27" s="95"/>
      <c r="F27" s="55" t="e">
        <f>VLOOKUP(B27,Courses!C$3:I$37,2,FALSE)</f>
        <v>#N/A</v>
      </c>
      <c r="G27" s="41" t="str">
        <f>IF(B27="Select","",VLOOKUP(B27,Courses!C$3:I$37,6,FALSE))</f>
        <v/>
      </c>
      <c r="H27" s="83" t="e">
        <f>VLOOKUP(B27,Courses!C$3:I$37,7,FALSE)</f>
        <v>#N/A</v>
      </c>
      <c r="I27" s="41"/>
      <c r="J27" s="29"/>
      <c r="K27" s="48"/>
    </row>
    <row r="28" spans="1:15" ht="15" customHeight="1" x14ac:dyDescent="0.45">
      <c r="A28" s="57"/>
      <c r="B28" s="42" t="s">
        <v>257</v>
      </c>
      <c r="C28" s="93" t="e">
        <f>VLOOKUP(B28,Courses!C$3:I$37,3,FALSE)</f>
        <v>#N/A</v>
      </c>
      <c r="D28" s="94"/>
      <c r="E28" s="95"/>
      <c r="F28" s="55" t="e">
        <f>VLOOKUP(B28,Courses!C$3:I$37,2,FALSE)</f>
        <v>#N/A</v>
      </c>
      <c r="G28" s="41" t="str">
        <f>IF(B28="Select","",VLOOKUP(B28,Courses!C$3:I$37,6,FALSE))</f>
        <v/>
      </c>
      <c r="H28" s="83" t="e">
        <f>VLOOKUP(B28,Courses!C$3:I$37,7,FALSE)</f>
        <v>#N/A</v>
      </c>
      <c r="I28" s="41"/>
      <c r="J28" s="29"/>
      <c r="K28" s="48"/>
    </row>
    <row r="29" spans="1:15" ht="15" customHeight="1" x14ac:dyDescent="0.45">
      <c r="A29" s="57"/>
      <c r="B29" s="42" t="s">
        <v>257</v>
      </c>
      <c r="C29" s="93" t="e">
        <f>VLOOKUP(B29,Courses!C$3:I$37,3,FALSE)</f>
        <v>#N/A</v>
      </c>
      <c r="D29" s="94"/>
      <c r="E29" s="95"/>
      <c r="F29" s="55" t="e">
        <f>VLOOKUP(B29,Courses!C$3:I$37,2,FALSE)</f>
        <v>#N/A</v>
      </c>
      <c r="G29" s="41" t="str">
        <f>IF(B29="Select","",VLOOKUP(B29,Courses!C$3:I$37,6,FALSE))</f>
        <v/>
      </c>
      <c r="H29" s="83" t="e">
        <f>VLOOKUP(B29,Courses!C$3:I$37,7,FALSE)</f>
        <v>#N/A</v>
      </c>
      <c r="I29" s="41"/>
      <c r="J29" s="29"/>
      <c r="K29" s="48"/>
    </row>
    <row r="30" spans="1:15" ht="15" customHeight="1" x14ac:dyDescent="0.45">
      <c r="A30" s="57"/>
      <c r="B30" s="42" t="s">
        <v>257</v>
      </c>
      <c r="C30" s="93" t="e">
        <f>VLOOKUP(B30,Courses!C$3:I$37,3,FALSE)</f>
        <v>#N/A</v>
      </c>
      <c r="D30" s="94"/>
      <c r="E30" s="95"/>
      <c r="F30" s="55" t="e">
        <f>VLOOKUP(B30,Courses!C$3:I$37,2,FALSE)</f>
        <v>#N/A</v>
      </c>
      <c r="G30" s="41" t="str">
        <f>IF(B30="Select","",VLOOKUP(B30,Courses!C$3:I$37,6,FALSE))</f>
        <v/>
      </c>
      <c r="H30" s="83" t="e">
        <f>VLOOKUP(B30,Courses!C$3:I$37,7,FALSE)</f>
        <v>#N/A</v>
      </c>
      <c r="I30" s="41"/>
      <c r="J30" s="29"/>
      <c r="K30" s="48"/>
    </row>
    <row r="31" spans="1:15" s="33" customFormat="1" ht="30" customHeight="1" x14ac:dyDescent="0.45">
      <c r="A31" s="59"/>
      <c r="C31" s="96" t="s">
        <v>237</v>
      </c>
      <c r="D31" s="96"/>
      <c r="E31" s="96"/>
      <c r="F31" s="37"/>
      <c r="G31" s="45">
        <f>+SUM(G20:G30)</f>
        <v>0</v>
      </c>
      <c r="H31" s="29"/>
      <c r="I31" s="29"/>
      <c r="J31" s="29"/>
      <c r="K31" s="51"/>
      <c r="O31" s="29"/>
    </row>
    <row r="32" spans="1:15" s="33" customFormat="1" ht="33.950000000000003" customHeight="1" x14ac:dyDescent="0.45">
      <c r="A32" s="59"/>
      <c r="C32" s="99" t="s">
        <v>295</v>
      </c>
      <c r="D32" s="99"/>
      <c r="E32" s="99"/>
      <c r="F32" s="99"/>
      <c r="G32" s="99"/>
      <c r="H32" s="99"/>
      <c r="I32" s="99"/>
      <c r="K32" s="51"/>
      <c r="O32" s="29"/>
    </row>
    <row r="33" spans="1:15" s="33" customFormat="1" ht="84" customHeight="1" x14ac:dyDescent="0.45">
      <c r="A33" s="59"/>
      <c r="B33" s="98" t="s">
        <v>294</v>
      </c>
      <c r="C33" s="98"/>
      <c r="D33" s="92"/>
      <c r="E33" s="100"/>
      <c r="F33" s="98" t="s">
        <v>293</v>
      </c>
      <c r="G33" s="98"/>
      <c r="H33" s="92"/>
      <c r="I33" s="92"/>
      <c r="J33" s="92"/>
      <c r="K33" s="51"/>
      <c r="O33" s="29"/>
    </row>
    <row r="34" spans="1:15" ht="15.95" customHeight="1" x14ac:dyDescent="0.45">
      <c r="A34" s="57"/>
      <c r="B34" s="97"/>
      <c r="C34" s="97"/>
      <c r="D34" s="97"/>
      <c r="K34" s="48"/>
    </row>
    <row r="35" spans="1:15" ht="15.95" customHeight="1" x14ac:dyDescent="0.45">
      <c r="A35" s="57"/>
      <c r="B35" s="97"/>
      <c r="C35" s="97"/>
      <c r="D35" s="97"/>
      <c r="K35" s="48"/>
    </row>
    <row r="36" spans="1:15" x14ac:dyDescent="0.45">
      <c r="A36" s="60"/>
      <c r="B36" s="91" t="s">
        <v>260</v>
      </c>
      <c r="C36" s="91"/>
      <c r="D36" s="91"/>
      <c r="E36" s="91"/>
      <c r="F36" s="91"/>
      <c r="G36" s="91"/>
      <c r="H36" s="91"/>
      <c r="I36" s="91"/>
      <c r="J36" s="91"/>
      <c r="K36" s="52"/>
    </row>
  </sheetData>
  <mergeCells count="45">
    <mergeCell ref="B33:C33"/>
    <mergeCell ref="C19:E19"/>
    <mergeCell ref="C20:E20"/>
    <mergeCell ref="C29:E29"/>
    <mergeCell ref="C30:E30"/>
    <mergeCell ref="B8:D8"/>
    <mergeCell ref="B9:D9"/>
    <mergeCell ref="B10:D10"/>
    <mergeCell ref="B11:D11"/>
    <mergeCell ref="E15:H15"/>
    <mergeCell ref="E10:H10"/>
    <mergeCell ref="E11:H11"/>
    <mergeCell ref="E12:H12"/>
    <mergeCell ref="B18:H18"/>
    <mergeCell ref="E13:H13"/>
    <mergeCell ref="B15:D15"/>
    <mergeCell ref="B1:H1"/>
    <mergeCell ref="B3:H3"/>
    <mergeCell ref="B6:H6"/>
    <mergeCell ref="E14:H14"/>
    <mergeCell ref="B2:H2"/>
    <mergeCell ref="B4:H4"/>
    <mergeCell ref="B5:H5"/>
    <mergeCell ref="B12:D12"/>
    <mergeCell ref="B13:D13"/>
    <mergeCell ref="B14:D14"/>
    <mergeCell ref="E8:H8"/>
    <mergeCell ref="E9:H9"/>
    <mergeCell ref="B7:H7"/>
    <mergeCell ref="B36:J36"/>
    <mergeCell ref="H33:J33"/>
    <mergeCell ref="C21:E21"/>
    <mergeCell ref="C22:E22"/>
    <mergeCell ref="C23:E23"/>
    <mergeCell ref="C24:E24"/>
    <mergeCell ref="C25:E25"/>
    <mergeCell ref="C28:E28"/>
    <mergeCell ref="C26:E26"/>
    <mergeCell ref="C27:E27"/>
    <mergeCell ref="C31:E31"/>
    <mergeCell ref="B34:D34"/>
    <mergeCell ref="B35:D35"/>
    <mergeCell ref="F33:G33"/>
    <mergeCell ref="C32:I32"/>
    <mergeCell ref="D33:E33"/>
  </mergeCells>
  <pageMargins left="0.7" right="0.7" top="0.75" bottom="0.75" header="0.3" footer="0.3"/>
  <pageSetup paperSize="9" scale="79" fitToHeight="2" orientation="portrait" horizontalDpi="0" verticalDpi="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4E011F8-2A4C-EC4A-A7A5-BAC2FAC964C6}">
          <x14:formula1>
            <xm:f>Courses!$C$2:$C$37</xm:f>
          </x14:formula1>
          <xm:sqref>B20:B30</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Read me</vt:lpstr>
      <vt:lpstr>Courses</vt:lpstr>
      <vt:lpstr>Foglio1</vt:lpstr>
      <vt:lpstr>Foglio2</vt:lpstr>
      <vt:lpstr>Registration-form</vt:lpstr>
      <vt:lpstr>Courses!Area_stampa</vt:lpstr>
      <vt:lpstr>'Registration-form'!Area_stampa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Paola Miglietta</cp:lastModifiedBy>
  <cp:lastPrinted>2026-02-10T16:12:42Z</cp:lastPrinted>
  <dcterms:created xsi:type="dcterms:W3CDTF">2025-09-09T19:56:48Z</dcterms:created>
  <dcterms:modified xsi:type="dcterms:W3CDTF">2026-09-08T21:59:00Z</dcterms:modified>
</cp:coreProperties>
</file>