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pa-nas1.rcp.epfl.ch\cmi-ge\cmige-commun\3_EQUIPEMENTS_INFRA\3.15_Z15\3.15.2_FLX2320-S_TOHO_STRESS_MEASUREMENT\3.15.2.2_EXPLOITATION\3.15.2.2.1_MANUEL_UTILISATEUR_SB\"/>
    </mc:Choice>
  </mc:AlternateContent>
  <xr:revisionPtr revIDLastSave="0" documentId="13_ncr:40001_{EE6ED297-B437-4E7B-9AA1-DFB28BD30582}" xr6:coauthVersionLast="47" xr6:coauthVersionMax="47" xr10:uidLastSave="{00000000-0000-0000-0000-000000000000}"/>
  <bookViews>
    <workbookView xWindow="-120" yWindow="-120" windowWidth="29040" windowHeight="17640"/>
  </bookViews>
  <sheets>
    <sheet name="Calculator" sheetId="1" r:id="rId1"/>
    <sheet name="Toho Elastic Modul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0" i="1"/>
  <c r="E21" i="1" s="1"/>
  <c r="D9" i="1"/>
  <c r="D10" i="1" s="1"/>
</calcChain>
</file>

<file path=xl/sharedStrings.xml><?xml version="1.0" encoding="utf-8"?>
<sst xmlns="http://schemas.openxmlformats.org/spreadsheetml/2006/main" count="38" uniqueCount="25">
  <si>
    <t>Bow</t>
  </si>
  <si>
    <t>Wafer Diam [m]</t>
  </si>
  <si>
    <t>Radius Calculator</t>
  </si>
  <si>
    <t>[um]</t>
  </si>
  <si>
    <t>Curvature Radius [m]</t>
  </si>
  <si>
    <t>Stress Calculator</t>
  </si>
  <si>
    <t>Stress</t>
  </si>
  <si>
    <t>Radius before [m]</t>
  </si>
  <si>
    <t>Radius after [m]</t>
  </si>
  <si>
    <t>Poisson Ratio [-]</t>
  </si>
  <si>
    <t>Thickness Substrate [um]</t>
  </si>
  <si>
    <t>Thickness film [nm]</t>
  </si>
  <si>
    <t>[MPa]</t>
  </si>
  <si>
    <t>σ =</t>
  </si>
  <si>
    <t>Elastic Modulus [GPa]</t>
  </si>
  <si>
    <t>Film Thickness [nm]</t>
  </si>
  <si>
    <t>[nm]</t>
  </si>
  <si>
    <t>Thin Film thickness calculator</t>
  </si>
  <si>
    <t>h =</t>
  </si>
  <si>
    <t>E =</t>
  </si>
  <si>
    <t>V =</t>
  </si>
  <si>
    <t>t =</t>
  </si>
  <si>
    <t>R1 =</t>
  </si>
  <si>
    <t>R2 =</t>
  </si>
  <si>
    <t xml:space="preserve">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</si>
</sst>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NumberForma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3" xfId="0" applyFill="1" applyBorder="1"/>
    <xf numFmtId="0" fontId="1" fillId="2" borderId="7" xfId="0" applyFont="1" applyFill="1" applyBorder="1"/>
    <xf numFmtId="0" fontId="0" fillId="4" borderId="2" xfId="0" applyFill="1" applyBorder="1"/>
    <xf numFmtId="0" fontId="0" fillId="4" borderId="1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3" borderId="11" xfId="0" applyNumberFormat="1" applyFill="1" applyBorder="1"/>
    <xf numFmtId="0" fontId="0" fillId="3" borderId="12" xfId="0" applyFill="1" applyBorder="1"/>
    <xf numFmtId="0" fontId="0" fillId="3" borderId="12" xfId="0" applyNumberFormat="1" applyFill="1" applyBorder="1"/>
    <xf numFmtId="0" fontId="0" fillId="3" borderId="13" xfId="0" applyNumberFormat="1" applyFill="1" applyBorder="1"/>
    <xf numFmtId="0" fontId="0" fillId="0" borderId="14" xfId="0" applyNumberFormat="1" applyBorder="1"/>
    <xf numFmtId="0" fontId="0" fillId="3" borderId="15" xfId="0" applyFill="1" applyBorder="1"/>
    <xf numFmtId="2" fontId="0" fillId="2" borderId="8" xfId="0" applyNumberFormat="1" applyFill="1" applyBorder="1"/>
    <xf numFmtId="2" fontId="0" fillId="2" borderId="5" xfId="0" applyNumberFormat="1" applyFill="1" applyBorder="1"/>
    <xf numFmtId="1" fontId="0" fillId="2" borderId="8" xfId="0" applyNumberFormat="1" applyFill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28575</xdr:rowOff>
    </xdr:from>
    <xdr:to>
      <xdr:col>22</xdr:col>
      <xdr:colOff>476250</xdr:colOff>
      <xdr:row>17</xdr:row>
      <xdr:rowOff>28163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C2F51D-C63A-4294-A316-2F34F00CB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6" r="3716"/>
        <a:stretch/>
      </xdr:blipFill>
      <xdr:spPr>
        <a:xfrm>
          <a:off x="7886700" y="28575"/>
          <a:ext cx="6629400" cy="32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17</xdr:row>
      <xdr:rowOff>95250</xdr:rowOff>
    </xdr:from>
    <xdr:to>
      <xdr:col>24</xdr:col>
      <xdr:colOff>170471</xdr:colOff>
      <xdr:row>62</xdr:row>
      <xdr:rowOff>189409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B650C7-C00E-4C2D-B5E3-80928E5B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0950" y="3400425"/>
          <a:ext cx="7828571" cy="8723809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62</xdr:row>
      <xdr:rowOff>171450</xdr:rowOff>
    </xdr:from>
    <xdr:to>
      <xdr:col>24</xdr:col>
      <xdr:colOff>141895</xdr:colOff>
      <xdr:row>111</xdr:row>
      <xdr:rowOff>55998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C04801-3802-4D51-BC08-5A4C0B4C4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62850" y="12068175"/>
          <a:ext cx="7838095" cy="9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113371</xdr:colOff>
      <xdr:row>22</xdr:row>
      <xdr:rowOff>104262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8164BB-ECAB-4CBD-9AEB-1D245CC3E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428571" cy="41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13</xdr:col>
      <xdr:colOff>199086</xdr:colOff>
      <xdr:row>45</xdr:row>
      <xdr:rowOff>161405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F6FFB1-5CAE-413B-921B-140EE45B6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72000"/>
          <a:ext cx="7514286" cy="41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13</xdr:col>
      <xdr:colOff>180038</xdr:colOff>
      <xdr:row>68</xdr:row>
      <xdr:rowOff>142357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B6B966-FD44-4DFD-98B0-18F0E9A51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8953500"/>
          <a:ext cx="7495238" cy="4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30"/>
  <sheetViews>
    <sheetView tabSelected="1" topLeftCell="A76" workbookViewId="0">
      <selection activeCell="I20" sqref="I20"/>
    </sheetView>
  </sheetViews>
  <sheetFormatPr defaultRowHeight="15" x14ac:dyDescent="0.25"/>
  <cols>
    <col min="3" max="3" width="15" customWidth="1"/>
    <col min="5" max="5" width="12.7109375" bestFit="1" customWidth="1"/>
  </cols>
  <sheetData>
    <row r="6" spans="2:10" ht="15.75" thickBot="1" x14ac:dyDescent="0.3"/>
    <row r="7" spans="2:10" ht="15.75" thickBot="1" x14ac:dyDescent="0.3">
      <c r="B7" s="14" t="s">
        <v>2</v>
      </c>
      <c r="C7" s="15"/>
      <c r="D7" s="16"/>
    </row>
    <row r="8" spans="2:10" x14ac:dyDescent="0.25">
      <c r="B8" s="9" t="s">
        <v>0</v>
      </c>
      <c r="C8" s="10" t="s">
        <v>3</v>
      </c>
      <c r="D8" s="27">
        <v>30</v>
      </c>
    </row>
    <row r="9" spans="2:10" x14ac:dyDescent="0.25">
      <c r="B9" s="9" t="s">
        <v>1</v>
      </c>
      <c r="C9" s="10"/>
      <c r="D9" s="28">
        <f>0.1</f>
        <v>0.1</v>
      </c>
    </row>
    <row r="10" spans="2:10" ht="15.75" thickBot="1" x14ac:dyDescent="0.3">
      <c r="B10" s="11" t="s">
        <v>4</v>
      </c>
      <c r="C10" s="12"/>
      <c r="D10" s="29">
        <f>(D9^2)/(8*D8*0.000001)+(D8*0.000001/2)</f>
        <v>41.666681666666676</v>
      </c>
    </row>
    <row r="12" spans="2:10" ht="15.75" thickBot="1" x14ac:dyDescent="0.3"/>
    <row r="13" spans="2:10" ht="15.75" thickBot="1" x14ac:dyDescent="0.3">
      <c r="B13" s="19" t="s">
        <v>5</v>
      </c>
      <c r="C13" s="18"/>
      <c r="D13" s="18"/>
      <c r="E13" s="16"/>
      <c r="G13" s="1"/>
      <c r="H13" s="2"/>
      <c r="I13" s="2"/>
      <c r="J13" s="3"/>
    </row>
    <row r="14" spans="2:10" x14ac:dyDescent="0.25">
      <c r="B14" s="21" t="s">
        <v>14</v>
      </c>
      <c r="C14" s="22"/>
      <c r="D14" s="22" t="s">
        <v>19</v>
      </c>
      <c r="E14" s="23">
        <v>188</v>
      </c>
      <c r="G14" s="4"/>
      <c r="H14" s="5"/>
      <c r="I14" s="5"/>
      <c r="J14" s="6"/>
    </row>
    <row r="15" spans="2:10" x14ac:dyDescent="0.25">
      <c r="B15" s="9" t="s">
        <v>9</v>
      </c>
      <c r="C15" s="10"/>
      <c r="D15" s="10" t="s">
        <v>20</v>
      </c>
      <c r="E15" s="24">
        <v>0.3</v>
      </c>
      <c r="G15" s="4"/>
      <c r="H15" s="5"/>
      <c r="I15" s="5"/>
      <c r="J15" s="6"/>
    </row>
    <row r="16" spans="2:10" ht="15.75" thickBot="1" x14ac:dyDescent="0.3">
      <c r="B16" s="9" t="s">
        <v>10</v>
      </c>
      <c r="C16" s="10"/>
      <c r="D16" s="10" t="s">
        <v>18</v>
      </c>
      <c r="E16" s="25">
        <v>500</v>
      </c>
      <c r="G16" s="7"/>
      <c r="H16" s="8"/>
      <c r="I16" s="8"/>
      <c r="J16" s="32"/>
    </row>
    <row r="17" spans="2:5" x14ac:dyDescent="0.25">
      <c r="B17" s="9" t="s">
        <v>11</v>
      </c>
      <c r="C17" s="10"/>
      <c r="D17" s="10" t="s">
        <v>21</v>
      </c>
      <c r="E17" s="25">
        <v>500</v>
      </c>
    </row>
    <row r="18" spans="2:5" x14ac:dyDescent="0.25">
      <c r="B18" s="9" t="s">
        <v>7</v>
      </c>
      <c r="C18" s="10"/>
      <c r="D18" s="10" t="s">
        <v>22</v>
      </c>
      <c r="E18" s="25">
        <v>19.23</v>
      </c>
    </row>
    <row r="19" spans="2:5" ht="15.75" thickBot="1" x14ac:dyDescent="0.3">
      <c r="B19" s="9" t="s">
        <v>8</v>
      </c>
      <c r="C19" s="10"/>
      <c r="D19" s="10" t="s">
        <v>23</v>
      </c>
      <c r="E19" s="26">
        <v>10</v>
      </c>
    </row>
    <row r="20" spans="2:5" x14ac:dyDescent="0.25">
      <c r="B20" s="9" t="s">
        <v>6</v>
      </c>
      <c r="C20" s="10" t="s">
        <v>12</v>
      </c>
      <c r="D20" s="20" t="s">
        <v>13</v>
      </c>
      <c r="E20" s="30">
        <f>((1/6)*((E14*1000000000)/(1-E15))*(((E16*0.000001)^2)/(E17*0.000000001))*((1/E18)-(1/E19)))*0.000001</f>
        <v>-1074.2391600425922</v>
      </c>
    </row>
    <row r="21" spans="2:5" ht="15.75" thickBot="1" x14ac:dyDescent="0.3">
      <c r="B21" s="11"/>
      <c r="C21" s="12"/>
      <c r="D21" s="12"/>
      <c r="E21" s="13" t="str">
        <f>IF(E20&lt;0,"Tensile","Compressive")</f>
        <v>Tensile</v>
      </c>
    </row>
    <row r="22" spans="2:5" ht="15.75" thickBot="1" x14ac:dyDescent="0.3"/>
    <row r="23" spans="2:5" ht="15.75" thickBot="1" x14ac:dyDescent="0.3">
      <c r="B23" s="19" t="s">
        <v>17</v>
      </c>
      <c r="C23" s="18"/>
      <c r="D23" s="18"/>
      <c r="E23" s="16"/>
    </row>
    <row r="24" spans="2:5" x14ac:dyDescent="0.25">
      <c r="B24" s="21" t="s">
        <v>14</v>
      </c>
      <c r="C24" s="22"/>
      <c r="D24" s="22" t="s">
        <v>19</v>
      </c>
      <c r="E24" s="23">
        <v>408</v>
      </c>
    </row>
    <row r="25" spans="2:5" x14ac:dyDescent="0.25">
      <c r="B25" s="9" t="s">
        <v>9</v>
      </c>
      <c r="C25" s="10"/>
      <c r="D25" s="10" t="s">
        <v>20</v>
      </c>
      <c r="E25" s="24">
        <v>0.3</v>
      </c>
    </row>
    <row r="26" spans="2:5" x14ac:dyDescent="0.25">
      <c r="B26" s="9" t="s">
        <v>10</v>
      </c>
      <c r="C26" s="10"/>
      <c r="D26" s="10" t="s">
        <v>18</v>
      </c>
      <c r="E26" s="25">
        <v>650</v>
      </c>
    </row>
    <row r="27" spans="2:5" x14ac:dyDescent="0.25">
      <c r="B27" s="9" t="s">
        <v>6</v>
      </c>
      <c r="C27" s="10" t="s">
        <v>12</v>
      </c>
      <c r="D27" s="20" t="s">
        <v>13</v>
      </c>
      <c r="E27" s="25">
        <v>-340</v>
      </c>
    </row>
    <row r="28" spans="2:5" x14ac:dyDescent="0.25">
      <c r="B28" s="9" t="s">
        <v>7</v>
      </c>
      <c r="C28" s="10"/>
      <c r="D28" s="10" t="s">
        <v>22</v>
      </c>
      <c r="E28" s="25">
        <v>19.23</v>
      </c>
    </row>
    <row r="29" spans="2:5" ht="15.75" thickBot="1" x14ac:dyDescent="0.3">
      <c r="B29" s="9" t="s">
        <v>8</v>
      </c>
      <c r="C29" s="10"/>
      <c r="D29" s="10" t="s">
        <v>23</v>
      </c>
      <c r="E29" s="26">
        <v>10</v>
      </c>
    </row>
    <row r="30" spans="2:5" ht="15.75" thickBot="1" x14ac:dyDescent="0.3">
      <c r="B30" s="11" t="s">
        <v>15</v>
      </c>
      <c r="C30" s="12" t="s">
        <v>16</v>
      </c>
      <c r="D30" s="17" t="s">
        <v>24</v>
      </c>
      <c r="E30" s="31">
        <f>((1/6)*((E24*1000000000)/(1-E25))*(((E26*0.000001)^2)/(E27*1000000))*((1/E28)-(1/E29)))*1000000000</f>
        <v>5794.0346185275994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Q70" sqref="Q7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Toho Elastic Modulus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Blaise Cuénod</dc:creator>
  <cp:lastModifiedBy>Blaise Cuénod</cp:lastModifiedBy>
  <dcterms:created xsi:type="dcterms:W3CDTF">2024-01-11T09:36:05Z</dcterms:created>
  <dcterms:modified xsi:type="dcterms:W3CDTF">2024-01-11T14:27:53Z</dcterms:modified>
</cp:coreProperties>
</file>